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9" i="8"/>
  <c r="I42" i="9" l="1"/>
  <c r="L42" i="9"/>
  <c r="K7" i="9"/>
  <c r="K13" i="9"/>
  <c r="K15" i="9"/>
  <c r="H42" i="9"/>
  <c r="J42" i="9"/>
  <c r="BK45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K40" i="8"/>
  <c r="BK3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52" i="8"/>
  <c r="BK38" i="8"/>
  <c r="BK41" i="8"/>
  <c r="K40" i="9" l="1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1" i="9"/>
  <c r="K39" i="9"/>
  <c r="K37" i="9"/>
  <c r="K35" i="9"/>
  <c r="K33" i="9"/>
  <c r="K31" i="9"/>
  <c r="K29" i="9"/>
  <c r="K27" i="9"/>
  <c r="K25" i="9"/>
  <c r="K23" i="9"/>
  <c r="K21" i="9"/>
  <c r="K19" i="9"/>
  <c r="K17" i="9"/>
  <c r="K11" i="9"/>
  <c r="K9" i="9"/>
  <c r="D42" i="9"/>
  <c r="G42" i="9"/>
  <c r="E42" i="9"/>
  <c r="F42" i="9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BK32" i="8"/>
  <c r="BK33" i="8" s="1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2" i="8"/>
  <c r="BK43" i="8"/>
  <c r="BK44" i="8"/>
  <c r="N47" i="8"/>
  <c r="BK51" i="8"/>
  <c r="BK53" i="8" s="1"/>
  <c r="BK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2" i="8"/>
  <c r="BK73" i="8" s="1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K62" i="8"/>
  <c r="G62" i="8"/>
  <c r="C62" i="8"/>
  <c r="K5" i="9"/>
  <c r="K42" i="9" s="1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R69" i="8" s="1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BK47" i="8"/>
  <c r="D47" i="8"/>
  <c r="V28" i="8"/>
  <c r="BK27" i="8"/>
  <c r="BK15" i="8"/>
  <c r="I28" i="8"/>
  <c r="G69" i="8" l="1"/>
  <c r="AW69" i="8"/>
  <c r="BA69" i="8"/>
  <c r="BE69" i="8"/>
  <c r="BI69" i="8"/>
  <c r="AD69" i="8"/>
  <c r="AH69" i="8"/>
  <c r="AX69" i="8"/>
  <c r="AB69" i="8"/>
  <c r="AF69" i="8"/>
  <c r="N69" i="8"/>
  <c r="BC69" i="8"/>
  <c r="T69" i="8"/>
  <c r="AJ69" i="8"/>
  <c r="AV69" i="8"/>
  <c r="AZ69" i="8"/>
  <c r="AT69" i="8"/>
  <c r="BB69" i="8"/>
  <c r="F69" i="8"/>
  <c r="BF69" i="8"/>
  <c r="U69" i="8"/>
  <c r="AG69" i="8"/>
  <c r="AK69" i="8"/>
  <c r="AO69" i="8"/>
  <c r="AS69" i="8"/>
  <c r="V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S69" i="8"/>
  <c r="O69" i="8"/>
  <c r="AI69" i="8"/>
  <c r="AQ69" i="8"/>
  <c r="AU69" i="8"/>
  <c r="BK28" i="8"/>
  <c r="BK69" i="8" s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<sst xmlns="http://schemas.openxmlformats.org/spreadsheetml/2006/main" count="167" uniqueCount="131">
  <si>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</si>
  <si>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</si>
  <si>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</si>
  <si>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</si>
  <si>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</si>
  <si>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</si>
  <si>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</si>
  <si>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</si>
  <si>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</si>
  <si>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</si>
  <si>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</si>
  <si>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</si>
  <si>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</si>
  <si>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</si>
  <si>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</si>
  <si>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</si>
  <si>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</si>
  <si>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</si>
  <si>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</si>
  <si>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</si>
  <si>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</si>
  <si>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</si>
  <si>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</si>
  <si>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</si>
  <si>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</si>
  <si>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</si>
  <si>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</si>
  <si>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</si>
  <si>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</si>
  <si>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</si>
  <si>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</si>
  <si>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</si>
  <si>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</si>
  <si>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</si>
  <si>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</si>
  <si>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</si>
  <si>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</si>
  <si>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</si>
  <si>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</si>
  <si>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</si>
  <si>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</si>
  <si>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</si>
  <si>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</si>
  <si>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</si>
  <si>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</si>
  <si>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</si>
  <si>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</si>
  <si>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</si>
  <si>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</si>
  <si>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</si>
  <si>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</si>
  <si>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</si>
  <si>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</si>
  <si>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</si>
  <si>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</si>
  <si>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</si>
  <si>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</si>
  <si>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</si>
  <si>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</si>
  <si>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</si>
  <si>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</si>
  <si>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</si>
  <si>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</si>
  <si>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</si>
  <si>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</si>
  <si>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</si>
  <si>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</si>
  <si>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</si>
  <si>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</si>
  <si>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</si>
  <si>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</si>
  <si>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</si>
  <si>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</si>
  <si>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</si>
  <si>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</si>
  <si>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</si>
  <si>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</si>
  <si>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</si>
  <si>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</si>
  <si>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</si>
  <si>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</si>
  <si>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</si>
  <si>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</si>
  <si>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</si>
  <si>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</si>
  <si>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</si>
  <si>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</si>
  <si>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</si>
  <si>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</si>
  <si>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</si>
  <si>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</si>
  <si>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</si>
  <si>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</si>
  <si>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</si>
  <si>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</si>
  <si>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</si>
  <si>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</si>
  <si>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</si>
  <si>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</si>
  <si>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</si>
  <si>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</si>
  <si>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</si>
  <si>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</si>
  <si>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</si>
  <si>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</si>
  <si>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</si>
  <si>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</si>
  <si>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</si>
  <si>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</si>
  <si>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</si>
  <si>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</si>
  <si>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</si>
  <si>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</si>
  <si>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</si>
  <si>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</si>
  <si>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</si>
  <si>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</si>
  <si>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</si>
  <si>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</si>
  <si>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</si>
  <si>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</si>
  <si>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</si>
  <si>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</si>
  <si>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</si>
  <si>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</si>
  <si>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</si>
  <si>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</si>
  <si>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</si>
  <si>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</si>
  <si>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IDBI Mutual Fund: Net Average Assets Under Management (AAUM) as on 31-August-2020
(All figures in Rs. Crore)</t>
  </si>
  <si>
    <t>Table showing State wise /Union Territory wise contribution to AAUM of category of schemes as on 31-August-2020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</si>
</sst>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94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Fill="1" applyBorder="1"/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C88"/>
  <sheetViews>
    <sheetView showGridLines="0" tabSelected="1" zoomScale="85" zoomScaleNormal="85" workbookViewId="0">
      <selection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64" t="s">
        <v>75</v>
      </c>
      <c r="B1" s="86" t="s">
        <v>28</v>
      </c>
      <c r="C1" s="74" t="s">
        <v>129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6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 x14ac:dyDescent="0.4">
      <c r="A2" s="65"/>
      <c r="B2" s="87"/>
      <c r="C2" s="88" t="s">
        <v>27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90"/>
      <c r="W2" s="88" t="s">
        <v>25</v>
      </c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90"/>
      <c r="AQ2" s="88" t="s">
        <v>26</v>
      </c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90"/>
      <c r="BK2" s="80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 x14ac:dyDescent="0.4">
      <c r="A3" s="65"/>
      <c r="B3" s="87"/>
      <c r="C3" s="77" t="s">
        <v>120</v>
      </c>
      <c r="D3" s="78"/>
      <c r="E3" s="78"/>
      <c r="F3" s="78"/>
      <c r="G3" s="78"/>
      <c r="H3" s="78"/>
      <c r="I3" s="78"/>
      <c r="J3" s="78"/>
      <c r="K3" s="78"/>
      <c r="L3" s="79"/>
      <c r="M3" s="77" t="s">
        <v>121</v>
      </c>
      <c r="N3" s="78"/>
      <c r="O3" s="78"/>
      <c r="P3" s="78"/>
      <c r="Q3" s="78"/>
      <c r="R3" s="78"/>
      <c r="S3" s="78"/>
      <c r="T3" s="78"/>
      <c r="U3" s="78"/>
      <c r="V3" s="79"/>
      <c r="W3" s="77" t="s">
        <v>120</v>
      </c>
      <c r="X3" s="78"/>
      <c r="Y3" s="78"/>
      <c r="Z3" s="78"/>
      <c r="AA3" s="78"/>
      <c r="AB3" s="78"/>
      <c r="AC3" s="78"/>
      <c r="AD3" s="78"/>
      <c r="AE3" s="78"/>
      <c r="AF3" s="79"/>
      <c r="AG3" s="77" t="s">
        <v>121</v>
      </c>
      <c r="AH3" s="78"/>
      <c r="AI3" s="78"/>
      <c r="AJ3" s="78"/>
      <c r="AK3" s="78"/>
      <c r="AL3" s="78"/>
      <c r="AM3" s="78"/>
      <c r="AN3" s="78"/>
      <c r="AO3" s="78"/>
      <c r="AP3" s="79"/>
      <c r="AQ3" s="77" t="s">
        <v>120</v>
      </c>
      <c r="AR3" s="78"/>
      <c r="AS3" s="78"/>
      <c r="AT3" s="78"/>
      <c r="AU3" s="78"/>
      <c r="AV3" s="78"/>
      <c r="AW3" s="78"/>
      <c r="AX3" s="78"/>
      <c r="AY3" s="78"/>
      <c r="AZ3" s="79"/>
      <c r="BA3" s="77" t="s">
        <v>121</v>
      </c>
      <c r="BB3" s="78"/>
      <c r="BC3" s="78"/>
      <c r="BD3" s="78"/>
      <c r="BE3" s="78"/>
      <c r="BF3" s="78"/>
      <c r="BG3" s="78"/>
      <c r="BH3" s="78"/>
      <c r="BI3" s="78"/>
      <c r="BJ3" s="79"/>
      <c r="BK3" s="8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 x14ac:dyDescent="0.35">
      <c r="A4" s="65"/>
      <c r="B4" s="87"/>
      <c r="C4" s="83" t="s">
        <v>34</v>
      </c>
      <c r="D4" s="84"/>
      <c r="E4" s="84"/>
      <c r="F4" s="84"/>
      <c r="G4" s="85"/>
      <c r="H4" s="83" t="s">
        <v>35</v>
      </c>
      <c r="I4" s="84"/>
      <c r="J4" s="84"/>
      <c r="K4" s="84"/>
      <c r="L4" s="85"/>
      <c r="M4" s="83" t="s">
        <v>34</v>
      </c>
      <c r="N4" s="84"/>
      <c r="O4" s="84"/>
      <c r="P4" s="84"/>
      <c r="Q4" s="85"/>
      <c r="R4" s="83" t="s">
        <v>35</v>
      </c>
      <c r="S4" s="84"/>
      <c r="T4" s="84"/>
      <c r="U4" s="84"/>
      <c r="V4" s="85"/>
      <c r="W4" s="83" t="s">
        <v>34</v>
      </c>
      <c r="X4" s="84"/>
      <c r="Y4" s="84"/>
      <c r="Z4" s="84"/>
      <c r="AA4" s="85"/>
      <c r="AB4" s="83" t="s">
        <v>35</v>
      </c>
      <c r="AC4" s="84"/>
      <c r="AD4" s="84"/>
      <c r="AE4" s="84"/>
      <c r="AF4" s="85"/>
      <c r="AG4" s="83" t="s">
        <v>34</v>
      </c>
      <c r="AH4" s="84"/>
      <c r="AI4" s="84"/>
      <c r="AJ4" s="84"/>
      <c r="AK4" s="85"/>
      <c r="AL4" s="83" t="s">
        <v>35</v>
      </c>
      <c r="AM4" s="84"/>
      <c r="AN4" s="84"/>
      <c r="AO4" s="84"/>
      <c r="AP4" s="85"/>
      <c r="AQ4" s="83" t="s">
        <v>34</v>
      </c>
      <c r="AR4" s="84"/>
      <c r="AS4" s="84"/>
      <c r="AT4" s="84"/>
      <c r="AU4" s="85"/>
      <c r="AV4" s="83" t="s">
        <v>35</v>
      </c>
      <c r="AW4" s="84"/>
      <c r="AX4" s="84"/>
      <c r="AY4" s="84"/>
      <c r="AZ4" s="85"/>
      <c r="BA4" s="83" t="s">
        <v>34</v>
      </c>
      <c r="BB4" s="84"/>
      <c r="BC4" s="84"/>
      <c r="BD4" s="84"/>
      <c r="BE4" s="85"/>
      <c r="BF4" s="83" t="s">
        <v>35</v>
      </c>
      <c r="BG4" s="84"/>
      <c r="BH4" s="84"/>
      <c r="BI4" s="84"/>
      <c r="BJ4" s="85"/>
      <c r="BK4" s="8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 x14ac:dyDescent="0.3">
      <c r="A5" s="65"/>
      <c r="B5" s="87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82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 x14ac:dyDescent="0.2">
      <c r="A6" s="16" t="s">
        <v>0</v>
      </c>
      <c r="B6" s="19" t="s">
        <v>6</v>
      </c>
      <c r="C6" s="69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70"/>
    </row>
    <row r="7" spans="1:107" x14ac:dyDescent="0.2">
      <c r="A7" s="16" t="s">
        <v>76</v>
      </c>
      <c r="B7" s="19" t="s">
        <v>12</v>
      </c>
      <c r="C7" s="69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70"/>
    </row>
    <row r="8" spans="1:107" x14ac:dyDescent="0.2">
      <c r="A8" s="16"/>
      <c r="B8" s="29" t="s">
        <v>101</v>
      </c>
      <c r="C8" s="35">
        <v>0</v>
      </c>
      <c r="D8" s="35">
        <v>195.57581899080654</v>
      </c>
      <c r="E8" s="35">
        <v>0</v>
      </c>
      <c r="F8" s="35">
        <v>0</v>
      </c>
      <c r="G8" s="35">
        <v>0</v>
      </c>
      <c r="H8" s="35">
        <v>5.0750017147973994</v>
      </c>
      <c r="I8" s="35">
        <v>202.85503787857789</v>
      </c>
      <c r="J8" s="35">
        <v>221.38785438399876</v>
      </c>
      <c r="K8" s="35">
        <v>0</v>
      </c>
      <c r="L8" s="35">
        <v>65.804148395182636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2.7381636350849936</v>
      </c>
      <c r="S8" s="35">
        <v>663.72705863688373</v>
      </c>
      <c r="T8" s="35">
        <v>161.00165261615984</v>
      </c>
      <c r="U8" s="35">
        <v>0</v>
      </c>
      <c r="V8" s="35">
        <v>7.4456496154460021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3.3666206582083018</v>
      </c>
      <c r="AC8" s="35">
        <v>42.746377904478031</v>
      </c>
      <c r="AD8" s="35">
        <v>6.9969934427416005</v>
      </c>
      <c r="AE8" s="35">
        <v>0</v>
      </c>
      <c r="AF8" s="35">
        <v>57.707817918207603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3.4479563439463039</v>
      </c>
      <c r="AM8" s="35">
        <v>25.304798317352699</v>
      </c>
      <c r="AN8" s="35">
        <v>138.58213194780458</v>
      </c>
      <c r="AO8" s="35">
        <v>0</v>
      </c>
      <c r="AP8" s="35">
        <v>39.302474454404766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5.7199701219342982</v>
      </c>
      <c r="AW8" s="35">
        <v>43.181753431835787</v>
      </c>
      <c r="AX8" s="35">
        <v>1.33663404193E-2</v>
      </c>
      <c r="AY8" s="35">
        <v>0</v>
      </c>
      <c r="AZ8" s="35">
        <v>36.852837885184599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1.6281049720808007</v>
      </c>
      <c r="BG8" s="35">
        <v>0.1355663519675</v>
      </c>
      <c r="BH8" s="35">
        <v>32.126350963612595</v>
      </c>
      <c r="BI8" s="35">
        <v>0</v>
      </c>
      <c r="BJ8" s="35">
        <v>4.0607882926655439</v>
      </c>
      <c r="BK8" s="36">
        <f>SUM(C8:BJ8)</f>
        <v>1966.7842952137821</v>
      </c>
    </row>
    <row r="9" spans="1:107" x14ac:dyDescent="0.2">
      <c r="A9" s="16"/>
      <c r="B9" s="21" t="s">
        <v>85</v>
      </c>
      <c r="C9" s="33">
        <f t="shared" ref="C9:BJ9" si="0">SUM(C8)</f>
        <v>0</v>
      </c>
      <c r="D9" s="33">
        <f t="shared" si="0"/>
        <v>195.57581899080654</v>
      </c>
      <c r="E9" s="33">
        <f t="shared" si="0"/>
        <v>0</v>
      </c>
      <c r="F9" s="33">
        <f t="shared" si="0"/>
        <v>0</v>
      </c>
      <c r="G9" s="33">
        <f t="shared" si="0"/>
        <v>0</v>
      </c>
      <c r="H9" s="33">
        <f t="shared" si="0"/>
        <v>5.0750017147973994</v>
      </c>
      <c r="I9" s="33">
        <f t="shared" si="0"/>
        <v>202.85503787857789</v>
      </c>
      <c r="J9" s="33">
        <f t="shared" si="0"/>
        <v>221.38785438399876</v>
      </c>
      <c r="K9" s="33">
        <f t="shared" si="0"/>
        <v>0</v>
      </c>
      <c r="L9" s="33">
        <f t="shared" si="0"/>
        <v>65.804148395182636</v>
      </c>
      <c r="M9" s="33">
        <f t="shared" si="0"/>
        <v>0</v>
      </c>
      <c r="N9" s="33">
        <f t="shared" si="0"/>
        <v>0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33">
        <f t="shared" si="0"/>
        <v>2.7381636350849936</v>
      </c>
      <c r="S9" s="33">
        <f t="shared" si="0"/>
        <v>663.72705863688373</v>
      </c>
      <c r="T9" s="33">
        <f t="shared" si="0"/>
        <v>161.00165261615984</v>
      </c>
      <c r="U9" s="33">
        <f t="shared" si="0"/>
        <v>0</v>
      </c>
      <c r="V9" s="33">
        <f t="shared" si="0"/>
        <v>7.4456496154460021</v>
      </c>
      <c r="W9" s="33">
        <f t="shared" si="0"/>
        <v>0</v>
      </c>
      <c r="X9" s="33">
        <f t="shared" si="0"/>
        <v>0</v>
      </c>
      <c r="Y9" s="33">
        <f t="shared" si="0"/>
        <v>0</v>
      </c>
      <c r="Z9" s="33">
        <f t="shared" si="0"/>
        <v>0</v>
      </c>
      <c r="AA9" s="33">
        <f t="shared" si="0"/>
        <v>0</v>
      </c>
      <c r="AB9" s="33">
        <f t="shared" si="0"/>
        <v>3.3666206582083018</v>
      </c>
      <c r="AC9" s="33">
        <f t="shared" si="0"/>
        <v>42.746377904478031</v>
      </c>
      <c r="AD9" s="33">
        <f t="shared" si="0"/>
        <v>6.9969934427416005</v>
      </c>
      <c r="AE9" s="33">
        <f t="shared" si="0"/>
        <v>0</v>
      </c>
      <c r="AF9" s="33">
        <f t="shared" si="0"/>
        <v>57.707817918207603</v>
      </c>
      <c r="AG9" s="33">
        <f t="shared" si="0"/>
        <v>0</v>
      </c>
      <c r="AH9" s="33">
        <f t="shared" si="0"/>
        <v>0</v>
      </c>
      <c r="AI9" s="33">
        <f t="shared" si="0"/>
        <v>0</v>
      </c>
      <c r="AJ9" s="33">
        <f t="shared" si="0"/>
        <v>0</v>
      </c>
      <c r="AK9" s="33">
        <f t="shared" si="0"/>
        <v>0</v>
      </c>
      <c r="AL9" s="33">
        <f t="shared" si="0"/>
        <v>3.4479563439463039</v>
      </c>
      <c r="AM9" s="33">
        <f t="shared" si="0"/>
        <v>25.304798317352699</v>
      </c>
      <c r="AN9" s="33">
        <f t="shared" si="0"/>
        <v>138.58213194780458</v>
      </c>
      <c r="AO9" s="33">
        <f t="shared" si="0"/>
        <v>0</v>
      </c>
      <c r="AP9" s="33">
        <f t="shared" si="0"/>
        <v>39.302474454404766</v>
      </c>
      <c r="AQ9" s="33">
        <f t="shared" si="0"/>
        <v>0</v>
      </c>
      <c r="AR9" s="33">
        <f t="shared" si="0"/>
        <v>0</v>
      </c>
      <c r="AS9" s="33">
        <f t="shared" si="0"/>
        <v>0</v>
      </c>
      <c r="AT9" s="33">
        <f t="shared" si="0"/>
        <v>0</v>
      </c>
      <c r="AU9" s="33">
        <f t="shared" si="0"/>
        <v>0</v>
      </c>
      <c r="AV9" s="33">
        <f>(SUM(AV8))</f>
        <v>5.7199701219342982</v>
      </c>
      <c r="AW9" s="33">
        <f>(SUM(AW8))</f>
        <v>43.181753431835787</v>
      </c>
      <c r="AX9" s="33">
        <f t="shared" si="0"/>
        <v>1.33663404193E-2</v>
      </c>
      <c r="AY9" s="33">
        <f t="shared" si="0"/>
        <v>0</v>
      </c>
      <c r="AZ9" s="33">
        <f t="shared" si="0"/>
        <v>36.852837885184599</v>
      </c>
      <c r="BA9" s="33">
        <f t="shared" si="0"/>
        <v>0</v>
      </c>
      <c r="BB9" s="33">
        <f t="shared" si="0"/>
        <v>0</v>
      </c>
      <c r="BC9" s="33">
        <f t="shared" si="0"/>
        <v>0</v>
      </c>
      <c r="BD9" s="33">
        <f t="shared" si="0"/>
        <v>0</v>
      </c>
      <c r="BE9" s="33">
        <f t="shared" si="0"/>
        <v>0</v>
      </c>
      <c r="BF9" s="33">
        <f t="shared" si="0"/>
        <v>1.6281049720808007</v>
      </c>
      <c r="BG9" s="33">
        <f t="shared" si="0"/>
        <v>0.1355663519675</v>
      </c>
      <c r="BH9" s="33">
        <f t="shared" si="0"/>
        <v>32.126350963612595</v>
      </c>
      <c r="BI9" s="33">
        <f t="shared" si="0"/>
        <v>0</v>
      </c>
      <c r="BJ9" s="33">
        <f t="shared" si="0"/>
        <v>4.0607882926655439</v>
      </c>
      <c r="BK9" s="31">
        <f>SUM(BK8)</f>
        <v>1966.7842952137821</v>
      </c>
    </row>
    <row r="10" spans="1:107" x14ac:dyDescent="0.2">
      <c r="A10" s="16" t="s">
        <v>77</v>
      </c>
      <c r="B10" s="20" t="s">
        <v>3</v>
      </c>
      <c r="C10" s="69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70"/>
    </row>
    <row r="11" spans="1:107" x14ac:dyDescent="0.2">
      <c r="A11" s="16"/>
      <c r="B11" s="29" t="s">
        <v>102</v>
      </c>
      <c r="C11" s="35">
        <v>0</v>
      </c>
      <c r="D11" s="35">
        <v>7.3022829609677</v>
      </c>
      <c r="E11" s="35">
        <v>0</v>
      </c>
      <c r="F11" s="35">
        <v>0</v>
      </c>
      <c r="G11" s="35">
        <v>0</v>
      </c>
      <c r="H11" s="35">
        <v>0.17147417083699995</v>
      </c>
      <c r="I11" s="35">
        <v>5.5308711354800005E-2</v>
      </c>
      <c r="J11" s="35">
        <v>0.30033392196769998</v>
      </c>
      <c r="K11" s="35">
        <v>0</v>
      </c>
      <c r="L11" s="35">
        <v>7.8271898411607985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0.16780519903009994</v>
      </c>
      <c r="S11" s="35">
        <v>1.9816889676999901E-3</v>
      </c>
      <c r="T11" s="35">
        <v>0</v>
      </c>
      <c r="U11" s="35">
        <v>0</v>
      </c>
      <c r="V11" s="35">
        <v>0.46212474993530001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0.94211642915519977</v>
      </c>
      <c r="AC11" s="35">
        <v>0.24681392329009999</v>
      </c>
      <c r="AD11" s="35">
        <v>0</v>
      </c>
      <c r="AE11" s="35">
        <v>0</v>
      </c>
      <c r="AF11" s="35">
        <v>2.9499275906114009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0.78417275447619927</v>
      </c>
      <c r="AM11" s="35">
        <v>0</v>
      </c>
      <c r="AN11" s="35">
        <v>0</v>
      </c>
      <c r="AO11" s="35">
        <v>0</v>
      </c>
      <c r="AP11" s="35">
        <v>1.7847182069669998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0.27279246173970001</v>
      </c>
      <c r="AW11" s="35">
        <v>0.18175275248359998</v>
      </c>
      <c r="AX11" s="35">
        <v>6.465682745677201</v>
      </c>
      <c r="AY11" s="35">
        <v>0</v>
      </c>
      <c r="AZ11" s="35">
        <v>1.0833347405156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0.10960725367619999</v>
      </c>
      <c r="BG11" s="35">
        <v>4.0454311128999998E-2</v>
      </c>
      <c r="BH11" s="35">
        <v>0</v>
      </c>
      <c r="BI11" s="35">
        <v>0</v>
      </c>
      <c r="BJ11" s="35">
        <v>0</v>
      </c>
      <c r="BK11" s="36">
        <f>SUM(C11:BJ11)</f>
        <v>31.149874413942303</v>
      </c>
      <c r="BL11" s="37"/>
      <c r="BO11" s="37"/>
    </row>
    <row r="12" spans="1:107" x14ac:dyDescent="0.2">
      <c r="A12" s="16"/>
      <c r="B12" s="21" t="s">
        <v>86</v>
      </c>
      <c r="C12" s="33">
        <f t="shared" ref="C12:BJ12" si="1">SUM(C11)</f>
        <v>0</v>
      </c>
      <c r="D12" s="33">
        <f t="shared" si="1"/>
        <v>7.3022829609677</v>
      </c>
      <c r="E12" s="33">
        <f t="shared" si="1"/>
        <v>0</v>
      </c>
      <c r="F12" s="33">
        <f t="shared" si="1"/>
        <v>0</v>
      </c>
      <c r="G12" s="33">
        <f t="shared" si="1"/>
        <v>0</v>
      </c>
      <c r="H12" s="33">
        <f t="shared" si="1"/>
        <v>0.17147417083699995</v>
      </c>
      <c r="I12" s="33">
        <f t="shared" si="1"/>
        <v>5.5308711354800005E-2</v>
      </c>
      <c r="J12" s="33">
        <f t="shared" si="1"/>
        <v>0.30033392196769998</v>
      </c>
      <c r="K12" s="33">
        <f t="shared" si="1"/>
        <v>0</v>
      </c>
      <c r="L12" s="33">
        <f t="shared" si="1"/>
        <v>7.8271898411607985</v>
      </c>
      <c r="M12" s="33">
        <f t="shared" si="1"/>
        <v>0</v>
      </c>
      <c r="N12" s="33">
        <f t="shared" si="1"/>
        <v>0</v>
      </c>
      <c r="O12" s="33">
        <f t="shared" si="1"/>
        <v>0</v>
      </c>
      <c r="P12" s="33">
        <f t="shared" si="1"/>
        <v>0</v>
      </c>
      <c r="Q12" s="33">
        <f t="shared" si="1"/>
        <v>0</v>
      </c>
      <c r="R12" s="33">
        <f t="shared" si="1"/>
        <v>0.16780519903009994</v>
      </c>
      <c r="S12" s="33">
        <f t="shared" si="1"/>
        <v>1.9816889676999901E-3</v>
      </c>
      <c r="T12" s="33">
        <f t="shared" si="1"/>
        <v>0</v>
      </c>
      <c r="U12" s="33">
        <f t="shared" si="1"/>
        <v>0</v>
      </c>
      <c r="V12" s="33">
        <f t="shared" si="1"/>
        <v>0.46212474993530001</v>
      </c>
      <c r="W12" s="33">
        <f t="shared" si="1"/>
        <v>0</v>
      </c>
      <c r="X12" s="33">
        <f t="shared" si="1"/>
        <v>0</v>
      </c>
      <c r="Y12" s="33">
        <f t="shared" si="1"/>
        <v>0</v>
      </c>
      <c r="Z12" s="33">
        <f t="shared" si="1"/>
        <v>0</v>
      </c>
      <c r="AA12" s="33">
        <f t="shared" si="1"/>
        <v>0</v>
      </c>
      <c r="AB12" s="33">
        <f t="shared" si="1"/>
        <v>0.94211642915519977</v>
      </c>
      <c r="AC12" s="33">
        <f t="shared" si="1"/>
        <v>0.24681392329009999</v>
      </c>
      <c r="AD12" s="33">
        <f t="shared" si="1"/>
        <v>0</v>
      </c>
      <c r="AE12" s="33">
        <f t="shared" si="1"/>
        <v>0</v>
      </c>
      <c r="AF12" s="33">
        <f t="shared" si="1"/>
        <v>2.9499275906114009</v>
      </c>
      <c r="AG12" s="33">
        <f t="shared" si="1"/>
        <v>0</v>
      </c>
      <c r="AH12" s="33">
        <f t="shared" si="1"/>
        <v>0</v>
      </c>
      <c r="AI12" s="33">
        <f t="shared" si="1"/>
        <v>0</v>
      </c>
      <c r="AJ12" s="33">
        <f t="shared" si="1"/>
        <v>0</v>
      </c>
      <c r="AK12" s="33">
        <f t="shared" si="1"/>
        <v>0</v>
      </c>
      <c r="AL12" s="33">
        <f t="shared" si="1"/>
        <v>0.78417275447619927</v>
      </c>
      <c r="AM12" s="33">
        <f t="shared" si="1"/>
        <v>0</v>
      </c>
      <c r="AN12" s="33">
        <f t="shared" si="1"/>
        <v>0</v>
      </c>
      <c r="AO12" s="33">
        <f t="shared" si="1"/>
        <v>0</v>
      </c>
      <c r="AP12" s="33">
        <f t="shared" si="1"/>
        <v>1.7847182069669998</v>
      </c>
      <c r="AQ12" s="33">
        <f t="shared" si="1"/>
        <v>0</v>
      </c>
      <c r="AR12" s="33">
        <f t="shared" si="1"/>
        <v>0</v>
      </c>
      <c r="AS12" s="33">
        <f t="shared" si="1"/>
        <v>0</v>
      </c>
      <c r="AT12" s="33">
        <f t="shared" si="1"/>
        <v>0</v>
      </c>
      <c r="AU12" s="33">
        <f t="shared" si="1"/>
        <v>0</v>
      </c>
      <c r="AV12" s="33">
        <f>(SUM(AV11))</f>
        <v>0.27279246173970001</v>
      </c>
      <c r="AW12" s="33">
        <f>(SUM(AW11))</f>
        <v>0.18175275248359998</v>
      </c>
      <c r="AX12" s="33">
        <f t="shared" si="1"/>
        <v>6.465682745677201</v>
      </c>
      <c r="AY12" s="33">
        <f t="shared" si="1"/>
        <v>0</v>
      </c>
      <c r="AZ12" s="33">
        <f t="shared" si="1"/>
        <v>1.0833347405156</v>
      </c>
      <c r="BA12" s="33">
        <f t="shared" si="1"/>
        <v>0</v>
      </c>
      <c r="BB12" s="33">
        <f t="shared" si="1"/>
        <v>0</v>
      </c>
      <c r="BC12" s="33">
        <f t="shared" si="1"/>
        <v>0</v>
      </c>
      <c r="BD12" s="33">
        <f t="shared" si="1"/>
        <v>0</v>
      </c>
      <c r="BE12" s="33">
        <f t="shared" si="1"/>
        <v>0</v>
      </c>
      <c r="BF12" s="33">
        <f t="shared" si="1"/>
        <v>0.10960725367619999</v>
      </c>
      <c r="BG12" s="33">
        <f t="shared" si="1"/>
        <v>4.0454311128999998E-2</v>
      </c>
      <c r="BH12" s="33">
        <f t="shared" si="1"/>
        <v>0</v>
      </c>
      <c r="BI12" s="33">
        <f t="shared" si="1"/>
        <v>0</v>
      </c>
      <c r="BJ12" s="33">
        <f t="shared" si="1"/>
        <v>0</v>
      </c>
      <c r="BK12" s="34">
        <f>SUM(BK11)</f>
        <v>31.149874413942303</v>
      </c>
    </row>
    <row r="13" spans="1:107" x14ac:dyDescent="0.2">
      <c r="A13" s="16" t="s">
        <v>78</v>
      </c>
      <c r="B13" s="20" t="s">
        <v>10</v>
      </c>
      <c r="C13" s="69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70"/>
    </row>
    <row r="14" spans="1:107" x14ac:dyDescent="0.2">
      <c r="A14" s="16"/>
      <c r="B14" s="21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6">
        <f t="shared" ref="BK14" si="2">SUM(C14:BJ14)</f>
        <v>0</v>
      </c>
    </row>
    <row r="15" spans="1:107" x14ac:dyDescent="0.2">
      <c r="A15" s="16"/>
      <c r="B15" s="21" t="s">
        <v>93</v>
      </c>
      <c r="C15" s="34">
        <f t="shared" ref="C15:AH15" si="3">SUM(C14:C14)</f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0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0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0</v>
      </c>
      <c r="AA15" s="34">
        <f t="shared" si="3"/>
        <v>0</v>
      </c>
      <c r="AB15" s="34">
        <f t="shared" si="3"/>
        <v>0</v>
      </c>
      <c r="AC15" s="34">
        <f t="shared" si="3"/>
        <v>0</v>
      </c>
      <c r="AD15" s="34">
        <f t="shared" si="3"/>
        <v>0</v>
      </c>
      <c r="AE15" s="34">
        <f t="shared" si="3"/>
        <v>0</v>
      </c>
      <c r="AF15" s="34">
        <f t="shared" si="3"/>
        <v>0</v>
      </c>
      <c r="AG15" s="34">
        <f t="shared" si="3"/>
        <v>0</v>
      </c>
      <c r="AH15" s="34">
        <f t="shared" si="3"/>
        <v>0</v>
      </c>
      <c r="AI15" s="34">
        <f t="shared" ref="AI15:BK15" si="4">SUM(AI14:AI14)</f>
        <v>0</v>
      </c>
      <c r="AJ15" s="34">
        <f t="shared" si="4"/>
        <v>0</v>
      </c>
      <c r="AK15" s="34">
        <f t="shared" si="4"/>
        <v>0</v>
      </c>
      <c r="AL15" s="34">
        <f t="shared" si="4"/>
        <v>0</v>
      </c>
      <c r="AM15" s="34">
        <f t="shared" si="4"/>
        <v>0</v>
      </c>
      <c r="AN15" s="34">
        <f t="shared" si="4"/>
        <v>0</v>
      </c>
      <c r="AO15" s="34">
        <f t="shared" si="4"/>
        <v>0</v>
      </c>
      <c r="AP15" s="34">
        <f t="shared" si="4"/>
        <v>0</v>
      </c>
      <c r="AQ15" s="34">
        <f t="shared" si="4"/>
        <v>0</v>
      </c>
      <c r="AR15" s="34">
        <f t="shared" si="4"/>
        <v>0</v>
      </c>
      <c r="AS15" s="34">
        <f t="shared" si="4"/>
        <v>0</v>
      </c>
      <c r="AT15" s="34">
        <f t="shared" si="4"/>
        <v>0</v>
      </c>
      <c r="AU15" s="34">
        <f t="shared" si="4"/>
        <v>0</v>
      </c>
      <c r="AV15" s="34">
        <f t="shared" si="4"/>
        <v>0</v>
      </c>
      <c r="AW15" s="34">
        <f t="shared" si="4"/>
        <v>0</v>
      </c>
      <c r="AX15" s="34">
        <f t="shared" si="4"/>
        <v>0</v>
      </c>
      <c r="AY15" s="34">
        <f t="shared" si="4"/>
        <v>0</v>
      </c>
      <c r="AZ15" s="34">
        <f t="shared" si="4"/>
        <v>0</v>
      </c>
      <c r="BA15" s="34">
        <f t="shared" si="4"/>
        <v>0</v>
      </c>
      <c r="BB15" s="34">
        <f t="shared" si="4"/>
        <v>0</v>
      </c>
      <c r="BC15" s="34">
        <f t="shared" si="4"/>
        <v>0</v>
      </c>
      <c r="BD15" s="34">
        <f t="shared" si="4"/>
        <v>0</v>
      </c>
      <c r="BE15" s="34">
        <f t="shared" si="4"/>
        <v>0</v>
      </c>
      <c r="BF15" s="34">
        <f t="shared" si="4"/>
        <v>0</v>
      </c>
      <c r="BG15" s="34">
        <f t="shared" si="4"/>
        <v>0</v>
      </c>
      <c r="BH15" s="34">
        <f t="shared" si="4"/>
        <v>0</v>
      </c>
      <c r="BI15" s="34">
        <f t="shared" si="4"/>
        <v>0</v>
      </c>
      <c r="BJ15" s="34">
        <f t="shared" si="4"/>
        <v>0</v>
      </c>
      <c r="BK15" s="34">
        <f t="shared" si="4"/>
        <v>0</v>
      </c>
    </row>
    <row r="16" spans="1:107" x14ac:dyDescent="0.2">
      <c r="A16" s="16" t="s">
        <v>79</v>
      </c>
      <c r="B16" s="20" t="s">
        <v>13</v>
      </c>
      <c r="C16" s="69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70"/>
    </row>
    <row r="17" spans="1:67" x14ac:dyDescent="0.2">
      <c r="A17" s="16"/>
      <c r="B17" s="21" t="s">
        <v>36</v>
      </c>
      <c r="C17" s="31">
        <v>0</v>
      </c>
      <c r="D17" s="30">
        <v>0</v>
      </c>
      <c r="E17" s="30">
        <v>0</v>
      </c>
      <c r="F17" s="30">
        <v>0</v>
      </c>
      <c r="G17" s="32">
        <v>0</v>
      </c>
      <c r="H17" s="31">
        <v>0</v>
      </c>
      <c r="I17" s="30">
        <v>0</v>
      </c>
      <c r="J17" s="30">
        <v>0</v>
      </c>
      <c r="K17" s="30">
        <v>0</v>
      </c>
      <c r="L17" s="32">
        <v>0</v>
      </c>
      <c r="M17" s="31">
        <v>0</v>
      </c>
      <c r="N17" s="30">
        <v>0</v>
      </c>
      <c r="O17" s="30">
        <v>0</v>
      </c>
      <c r="P17" s="30">
        <v>0</v>
      </c>
      <c r="Q17" s="32">
        <v>0</v>
      </c>
      <c r="R17" s="31">
        <v>0</v>
      </c>
      <c r="S17" s="30">
        <v>0</v>
      </c>
      <c r="T17" s="30">
        <v>0</v>
      </c>
      <c r="U17" s="30">
        <v>0</v>
      </c>
      <c r="V17" s="32">
        <v>0</v>
      </c>
      <c r="W17" s="31">
        <v>0</v>
      </c>
      <c r="X17" s="30">
        <v>0</v>
      </c>
      <c r="Y17" s="30">
        <v>0</v>
      </c>
      <c r="Z17" s="30">
        <v>0</v>
      </c>
      <c r="AA17" s="32">
        <v>0</v>
      </c>
      <c r="AB17" s="31">
        <v>0</v>
      </c>
      <c r="AC17" s="30">
        <v>0</v>
      </c>
      <c r="AD17" s="30">
        <v>0</v>
      </c>
      <c r="AE17" s="30">
        <v>0</v>
      </c>
      <c r="AF17" s="32">
        <v>0</v>
      </c>
      <c r="AG17" s="31">
        <v>0</v>
      </c>
      <c r="AH17" s="30">
        <v>0</v>
      </c>
      <c r="AI17" s="30">
        <v>0</v>
      </c>
      <c r="AJ17" s="30">
        <v>0</v>
      </c>
      <c r="AK17" s="32">
        <v>0</v>
      </c>
      <c r="AL17" s="31">
        <v>0</v>
      </c>
      <c r="AM17" s="30">
        <v>0</v>
      </c>
      <c r="AN17" s="30">
        <v>0</v>
      </c>
      <c r="AO17" s="30">
        <v>0</v>
      </c>
      <c r="AP17" s="32">
        <v>0</v>
      </c>
      <c r="AQ17" s="31">
        <v>0</v>
      </c>
      <c r="AR17" s="30">
        <v>0</v>
      </c>
      <c r="AS17" s="30">
        <v>0</v>
      </c>
      <c r="AT17" s="30">
        <v>0</v>
      </c>
      <c r="AU17" s="32">
        <v>0</v>
      </c>
      <c r="AV17" s="31">
        <v>0</v>
      </c>
      <c r="AW17" s="30">
        <v>0</v>
      </c>
      <c r="AX17" s="30">
        <v>0</v>
      </c>
      <c r="AY17" s="30">
        <v>0</v>
      </c>
      <c r="AZ17" s="32">
        <v>0</v>
      </c>
      <c r="BA17" s="31">
        <v>0</v>
      </c>
      <c r="BB17" s="30">
        <v>0</v>
      </c>
      <c r="BC17" s="30">
        <v>0</v>
      </c>
      <c r="BD17" s="30">
        <v>0</v>
      </c>
      <c r="BE17" s="32">
        <v>0</v>
      </c>
      <c r="BF17" s="31">
        <v>0</v>
      </c>
      <c r="BG17" s="30">
        <v>0</v>
      </c>
      <c r="BH17" s="30">
        <v>0</v>
      </c>
      <c r="BI17" s="30">
        <v>0</v>
      </c>
      <c r="BJ17" s="32">
        <v>0</v>
      </c>
      <c r="BK17" s="36">
        <f>SUM(C17:BJ17)</f>
        <v>0</v>
      </c>
    </row>
    <row r="18" spans="1:67" x14ac:dyDescent="0.2">
      <c r="A18" s="16"/>
      <c r="B18" s="21" t="s">
        <v>92</v>
      </c>
      <c r="C18" s="33">
        <f t="shared" ref="C18:BJ18" si="5">SUM(C17)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33">
        <f t="shared" si="5"/>
        <v>0</v>
      </c>
      <c r="O18" s="33">
        <f t="shared" si="5"/>
        <v>0</v>
      </c>
      <c r="P18" s="33">
        <f t="shared" si="5"/>
        <v>0</v>
      </c>
      <c r="Q18" s="33">
        <f t="shared" si="5"/>
        <v>0</v>
      </c>
      <c r="R18" s="33">
        <f t="shared" si="5"/>
        <v>0</v>
      </c>
      <c r="S18" s="33">
        <f t="shared" si="5"/>
        <v>0</v>
      </c>
      <c r="T18" s="33">
        <f t="shared" si="5"/>
        <v>0</v>
      </c>
      <c r="U18" s="33">
        <f t="shared" si="5"/>
        <v>0</v>
      </c>
      <c r="V18" s="33">
        <f t="shared" si="5"/>
        <v>0</v>
      </c>
      <c r="W18" s="33">
        <f t="shared" si="5"/>
        <v>0</v>
      </c>
      <c r="X18" s="33">
        <f t="shared" si="5"/>
        <v>0</v>
      </c>
      <c r="Y18" s="33">
        <f t="shared" si="5"/>
        <v>0</v>
      </c>
      <c r="Z18" s="33">
        <f t="shared" si="5"/>
        <v>0</v>
      </c>
      <c r="AA18" s="33">
        <f t="shared" si="5"/>
        <v>0</v>
      </c>
      <c r="AB18" s="33">
        <f t="shared" si="5"/>
        <v>0</v>
      </c>
      <c r="AC18" s="33">
        <f t="shared" si="5"/>
        <v>0</v>
      </c>
      <c r="AD18" s="33">
        <f t="shared" si="5"/>
        <v>0</v>
      </c>
      <c r="AE18" s="33">
        <f t="shared" si="5"/>
        <v>0</v>
      </c>
      <c r="AF18" s="33">
        <f t="shared" si="5"/>
        <v>0</v>
      </c>
      <c r="AG18" s="33">
        <f t="shared" si="5"/>
        <v>0</v>
      </c>
      <c r="AH18" s="33">
        <f t="shared" si="5"/>
        <v>0</v>
      </c>
      <c r="AI18" s="33">
        <f t="shared" si="5"/>
        <v>0</v>
      </c>
      <c r="AJ18" s="33">
        <f t="shared" si="5"/>
        <v>0</v>
      </c>
      <c r="AK18" s="33">
        <f t="shared" si="5"/>
        <v>0</v>
      </c>
      <c r="AL18" s="33">
        <f t="shared" si="5"/>
        <v>0</v>
      </c>
      <c r="AM18" s="33">
        <f t="shared" si="5"/>
        <v>0</v>
      </c>
      <c r="AN18" s="33">
        <f t="shared" si="5"/>
        <v>0</v>
      </c>
      <c r="AO18" s="33">
        <f t="shared" si="5"/>
        <v>0</v>
      </c>
      <c r="AP18" s="33">
        <f t="shared" si="5"/>
        <v>0</v>
      </c>
      <c r="AQ18" s="33">
        <f t="shared" si="5"/>
        <v>0</v>
      </c>
      <c r="AR18" s="33">
        <f t="shared" si="5"/>
        <v>0</v>
      </c>
      <c r="AS18" s="33">
        <f t="shared" si="5"/>
        <v>0</v>
      </c>
      <c r="AT18" s="33">
        <f t="shared" si="5"/>
        <v>0</v>
      </c>
      <c r="AU18" s="33">
        <f t="shared" si="5"/>
        <v>0</v>
      </c>
      <c r="AV18" s="33">
        <f t="shared" si="5"/>
        <v>0</v>
      </c>
      <c r="AW18" s="33">
        <f t="shared" si="5"/>
        <v>0</v>
      </c>
      <c r="AX18" s="33">
        <f t="shared" si="5"/>
        <v>0</v>
      </c>
      <c r="AY18" s="33">
        <f t="shared" si="5"/>
        <v>0</v>
      </c>
      <c r="AZ18" s="33">
        <f t="shared" si="5"/>
        <v>0</v>
      </c>
      <c r="BA18" s="33">
        <f t="shared" si="5"/>
        <v>0</v>
      </c>
      <c r="BB18" s="33">
        <f t="shared" si="5"/>
        <v>0</v>
      </c>
      <c r="BC18" s="33">
        <f t="shared" si="5"/>
        <v>0</v>
      </c>
      <c r="BD18" s="33">
        <f t="shared" si="5"/>
        <v>0</v>
      </c>
      <c r="BE18" s="33">
        <f t="shared" si="5"/>
        <v>0</v>
      </c>
      <c r="BF18" s="33">
        <f t="shared" si="5"/>
        <v>0</v>
      </c>
      <c r="BG18" s="33">
        <f t="shared" si="5"/>
        <v>0</v>
      </c>
      <c r="BH18" s="33">
        <f t="shared" si="5"/>
        <v>0</v>
      </c>
      <c r="BI18" s="33">
        <f t="shared" si="5"/>
        <v>0</v>
      </c>
      <c r="BJ18" s="33">
        <f t="shared" si="5"/>
        <v>0</v>
      </c>
      <c r="BK18" s="34">
        <f>SUM(BK17)</f>
        <v>0</v>
      </c>
    </row>
    <row r="19" spans="1:67" x14ac:dyDescent="0.2">
      <c r="A19" s="16" t="s">
        <v>81</v>
      </c>
      <c r="B19" s="28" t="s">
        <v>97</v>
      </c>
      <c r="C19" s="69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70"/>
    </row>
    <row r="20" spans="1:67" x14ac:dyDescent="0.2">
      <c r="A20" s="16"/>
      <c r="B20" s="21" t="s">
        <v>36</v>
      </c>
      <c r="C20" s="31">
        <v>0</v>
      </c>
      <c r="D20" s="30">
        <v>0</v>
      </c>
      <c r="E20" s="30">
        <v>0</v>
      </c>
      <c r="F20" s="30">
        <v>0</v>
      </c>
      <c r="G20" s="32">
        <v>0</v>
      </c>
      <c r="H20" s="31">
        <v>0</v>
      </c>
      <c r="I20" s="30">
        <v>0</v>
      </c>
      <c r="J20" s="30">
        <v>0</v>
      </c>
      <c r="K20" s="30">
        <v>0</v>
      </c>
      <c r="L20" s="32">
        <v>0</v>
      </c>
      <c r="M20" s="31">
        <v>0</v>
      </c>
      <c r="N20" s="30">
        <v>0</v>
      </c>
      <c r="O20" s="30">
        <v>0</v>
      </c>
      <c r="P20" s="30">
        <v>0</v>
      </c>
      <c r="Q20" s="32">
        <v>0</v>
      </c>
      <c r="R20" s="31">
        <v>0</v>
      </c>
      <c r="S20" s="30">
        <v>0</v>
      </c>
      <c r="T20" s="30">
        <v>0</v>
      </c>
      <c r="U20" s="30">
        <v>0</v>
      </c>
      <c r="V20" s="32">
        <v>0</v>
      </c>
      <c r="W20" s="31">
        <v>0</v>
      </c>
      <c r="X20" s="30">
        <v>0</v>
      </c>
      <c r="Y20" s="30">
        <v>0</v>
      </c>
      <c r="Z20" s="30">
        <v>0</v>
      </c>
      <c r="AA20" s="32">
        <v>0</v>
      </c>
      <c r="AB20" s="31">
        <v>0</v>
      </c>
      <c r="AC20" s="30">
        <v>0</v>
      </c>
      <c r="AD20" s="30">
        <v>0</v>
      </c>
      <c r="AE20" s="30">
        <v>0</v>
      </c>
      <c r="AF20" s="32">
        <v>0</v>
      </c>
      <c r="AG20" s="31">
        <v>0</v>
      </c>
      <c r="AH20" s="30">
        <v>0</v>
      </c>
      <c r="AI20" s="30">
        <v>0</v>
      </c>
      <c r="AJ20" s="30">
        <v>0</v>
      </c>
      <c r="AK20" s="32">
        <v>0</v>
      </c>
      <c r="AL20" s="31">
        <v>0</v>
      </c>
      <c r="AM20" s="30">
        <v>0</v>
      </c>
      <c r="AN20" s="30">
        <v>0</v>
      </c>
      <c r="AO20" s="30">
        <v>0</v>
      </c>
      <c r="AP20" s="32">
        <v>0</v>
      </c>
      <c r="AQ20" s="31">
        <v>0</v>
      </c>
      <c r="AR20" s="30">
        <v>0</v>
      </c>
      <c r="AS20" s="30">
        <v>0</v>
      </c>
      <c r="AT20" s="30">
        <v>0</v>
      </c>
      <c r="AU20" s="32">
        <v>0</v>
      </c>
      <c r="AV20" s="31">
        <v>0</v>
      </c>
      <c r="AW20" s="30">
        <v>0</v>
      </c>
      <c r="AX20" s="30">
        <v>0</v>
      </c>
      <c r="AY20" s="30">
        <v>0</v>
      </c>
      <c r="AZ20" s="32">
        <v>0</v>
      </c>
      <c r="BA20" s="31">
        <v>0</v>
      </c>
      <c r="BB20" s="30">
        <v>0</v>
      </c>
      <c r="BC20" s="30">
        <v>0</v>
      </c>
      <c r="BD20" s="30">
        <v>0</v>
      </c>
      <c r="BE20" s="32">
        <v>0</v>
      </c>
      <c r="BF20" s="31">
        <v>0</v>
      </c>
      <c r="BG20" s="30">
        <v>0</v>
      </c>
      <c r="BH20" s="30">
        <v>0</v>
      </c>
      <c r="BI20" s="30">
        <v>0</v>
      </c>
      <c r="BJ20" s="32">
        <v>0</v>
      </c>
      <c r="BK20" s="36">
        <f>SUM(C20:BJ20)</f>
        <v>0</v>
      </c>
    </row>
    <row r="21" spans="1:67" x14ac:dyDescent="0.2">
      <c r="A21" s="16"/>
      <c r="B21" s="21" t="s">
        <v>91</v>
      </c>
      <c r="C21" s="33">
        <f t="shared" ref="C21:BJ21" si="6">SUM(C20)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3">
        <f t="shared" si="6"/>
        <v>0</v>
      </c>
      <c r="K21" s="33">
        <f t="shared" si="6"/>
        <v>0</v>
      </c>
      <c r="L21" s="33">
        <f t="shared" si="6"/>
        <v>0</v>
      </c>
      <c r="M21" s="33">
        <f t="shared" si="6"/>
        <v>0</v>
      </c>
      <c r="N21" s="33">
        <f t="shared" si="6"/>
        <v>0</v>
      </c>
      <c r="O21" s="33">
        <f t="shared" si="6"/>
        <v>0</v>
      </c>
      <c r="P21" s="33">
        <f t="shared" si="6"/>
        <v>0</v>
      </c>
      <c r="Q21" s="33">
        <f t="shared" si="6"/>
        <v>0</v>
      </c>
      <c r="R21" s="33">
        <f t="shared" si="6"/>
        <v>0</v>
      </c>
      <c r="S21" s="33">
        <f t="shared" si="6"/>
        <v>0</v>
      </c>
      <c r="T21" s="33">
        <f t="shared" si="6"/>
        <v>0</v>
      </c>
      <c r="U21" s="33">
        <f t="shared" si="6"/>
        <v>0</v>
      </c>
      <c r="V21" s="33">
        <f t="shared" si="6"/>
        <v>0</v>
      </c>
      <c r="W21" s="33">
        <f t="shared" si="6"/>
        <v>0</v>
      </c>
      <c r="X21" s="33">
        <f t="shared" si="6"/>
        <v>0</v>
      </c>
      <c r="Y21" s="33">
        <f t="shared" si="6"/>
        <v>0</v>
      </c>
      <c r="Z21" s="33">
        <f t="shared" si="6"/>
        <v>0</v>
      </c>
      <c r="AA21" s="33">
        <f t="shared" si="6"/>
        <v>0</v>
      </c>
      <c r="AB21" s="33">
        <f t="shared" si="6"/>
        <v>0</v>
      </c>
      <c r="AC21" s="33">
        <f t="shared" si="6"/>
        <v>0</v>
      </c>
      <c r="AD21" s="33">
        <f t="shared" si="6"/>
        <v>0</v>
      </c>
      <c r="AE21" s="33">
        <f t="shared" si="6"/>
        <v>0</v>
      </c>
      <c r="AF21" s="33">
        <f t="shared" si="6"/>
        <v>0</v>
      </c>
      <c r="AG21" s="33">
        <f t="shared" si="6"/>
        <v>0</v>
      </c>
      <c r="AH21" s="33">
        <f t="shared" si="6"/>
        <v>0</v>
      </c>
      <c r="AI21" s="33">
        <f t="shared" si="6"/>
        <v>0</v>
      </c>
      <c r="AJ21" s="33">
        <f t="shared" si="6"/>
        <v>0</v>
      </c>
      <c r="AK21" s="33">
        <f t="shared" si="6"/>
        <v>0</v>
      </c>
      <c r="AL21" s="33">
        <f t="shared" si="6"/>
        <v>0</v>
      </c>
      <c r="AM21" s="33">
        <f t="shared" si="6"/>
        <v>0</v>
      </c>
      <c r="AN21" s="33">
        <f t="shared" si="6"/>
        <v>0</v>
      </c>
      <c r="AO21" s="33">
        <f t="shared" si="6"/>
        <v>0</v>
      </c>
      <c r="AP21" s="33">
        <f t="shared" si="6"/>
        <v>0</v>
      </c>
      <c r="AQ21" s="33">
        <f t="shared" si="6"/>
        <v>0</v>
      </c>
      <c r="AR21" s="33">
        <f t="shared" si="6"/>
        <v>0</v>
      </c>
      <c r="AS21" s="33">
        <f t="shared" si="6"/>
        <v>0</v>
      </c>
      <c r="AT21" s="33">
        <f t="shared" si="6"/>
        <v>0</v>
      </c>
      <c r="AU21" s="33">
        <f t="shared" si="6"/>
        <v>0</v>
      </c>
      <c r="AV21" s="33">
        <f t="shared" si="6"/>
        <v>0</v>
      </c>
      <c r="AW21" s="33">
        <f t="shared" si="6"/>
        <v>0</v>
      </c>
      <c r="AX21" s="33">
        <f t="shared" si="6"/>
        <v>0</v>
      </c>
      <c r="AY21" s="33">
        <f t="shared" si="6"/>
        <v>0</v>
      </c>
      <c r="AZ21" s="33">
        <f t="shared" si="6"/>
        <v>0</v>
      </c>
      <c r="BA21" s="33">
        <f t="shared" si="6"/>
        <v>0</v>
      </c>
      <c r="BB21" s="33">
        <f t="shared" si="6"/>
        <v>0</v>
      </c>
      <c r="BC21" s="33">
        <f t="shared" si="6"/>
        <v>0</v>
      </c>
      <c r="BD21" s="33">
        <f t="shared" si="6"/>
        <v>0</v>
      </c>
      <c r="BE21" s="33">
        <f t="shared" si="6"/>
        <v>0</v>
      </c>
      <c r="BF21" s="33">
        <f t="shared" si="6"/>
        <v>0</v>
      </c>
      <c r="BG21" s="33">
        <f t="shared" si="6"/>
        <v>0</v>
      </c>
      <c r="BH21" s="33">
        <f t="shared" si="6"/>
        <v>0</v>
      </c>
      <c r="BI21" s="33">
        <f t="shared" si="6"/>
        <v>0</v>
      </c>
      <c r="BJ21" s="33">
        <f t="shared" si="6"/>
        <v>0</v>
      </c>
      <c r="BK21" s="34">
        <f>SUM(BK20)</f>
        <v>0</v>
      </c>
    </row>
    <row r="22" spans="1:67" x14ac:dyDescent="0.2">
      <c r="A22" s="16" t="s">
        <v>82</v>
      </c>
      <c r="B22" s="20" t="s">
        <v>14</v>
      </c>
      <c r="C22" s="69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70"/>
    </row>
    <row r="23" spans="1:67" x14ac:dyDescent="0.2">
      <c r="A23" s="16"/>
      <c r="B23" s="29" t="s">
        <v>103</v>
      </c>
      <c r="C23" s="35">
        <v>0</v>
      </c>
      <c r="D23" s="35">
        <v>2.7623001545482997</v>
      </c>
      <c r="E23" s="35">
        <v>0</v>
      </c>
      <c r="F23" s="35">
        <v>0</v>
      </c>
      <c r="G23" s="35">
        <v>0</v>
      </c>
      <c r="H23" s="35">
        <v>0.10581575232129999</v>
      </c>
      <c r="I23" s="35">
        <v>0</v>
      </c>
      <c r="J23" s="35">
        <v>0</v>
      </c>
      <c r="K23" s="35">
        <v>0</v>
      </c>
      <c r="L23" s="35">
        <v>8.9244935399999999E-5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9.8921267772399971E-2</v>
      </c>
      <c r="S23" s="35">
        <v>2.0164871611999999E-3</v>
      </c>
      <c r="T23" s="35">
        <v>0.47323516509669999</v>
      </c>
      <c r="U23" s="35">
        <v>0</v>
      </c>
      <c r="V23" s="35">
        <v>8.66933672579E-2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2.2290645494680024</v>
      </c>
      <c r="AC23" s="35">
        <v>1.5466684670320998</v>
      </c>
      <c r="AD23" s="35">
        <v>0</v>
      </c>
      <c r="AE23" s="35">
        <v>0</v>
      </c>
      <c r="AF23" s="35">
        <v>3.0074201519017993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1.4192070160185015</v>
      </c>
      <c r="AM23" s="35">
        <v>0.25023273583850003</v>
      </c>
      <c r="AN23" s="35">
        <v>8.3600225806400003E-2</v>
      </c>
      <c r="AO23" s="35">
        <v>0</v>
      </c>
      <c r="AP23" s="35">
        <v>1.2931759211280003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1.8265396026669012</v>
      </c>
      <c r="AW23" s="35">
        <v>0.87458191074150016</v>
      </c>
      <c r="AX23" s="35">
        <v>1.6442819221935001</v>
      </c>
      <c r="AY23" s="35">
        <v>0</v>
      </c>
      <c r="AZ23" s="35">
        <v>1.7949689757086995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0.23359617919</v>
      </c>
      <c r="BG23" s="35">
        <v>0.27635067051600004</v>
      </c>
      <c r="BH23" s="35">
        <v>0</v>
      </c>
      <c r="BI23" s="35">
        <v>0</v>
      </c>
      <c r="BJ23" s="35">
        <v>4.76632854838E-2</v>
      </c>
      <c r="BK23" s="36">
        <f>SUM(C23:BJ23)</f>
        <v>20.056423052786901</v>
      </c>
      <c r="BL23" s="37"/>
      <c r="BN23" s="37"/>
    </row>
    <row r="24" spans="1:67" x14ac:dyDescent="0.2">
      <c r="A24" s="16"/>
      <c r="B24" s="29" t="s">
        <v>115</v>
      </c>
      <c r="C24" s="35">
        <v>0</v>
      </c>
      <c r="D24" s="35">
        <v>0.60755947283870004</v>
      </c>
      <c r="E24" s="35">
        <v>0</v>
      </c>
      <c r="F24" s="35">
        <v>0</v>
      </c>
      <c r="G24" s="35">
        <v>0</v>
      </c>
      <c r="H24" s="35">
        <v>0.11858605374010001</v>
      </c>
      <c r="I24" s="35">
        <v>4.3392194354800004E-2</v>
      </c>
      <c r="J24" s="35">
        <v>0.79064863061290003</v>
      </c>
      <c r="K24" s="35">
        <v>0</v>
      </c>
      <c r="L24" s="35">
        <v>3.1913272069673004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0.18514704796589995</v>
      </c>
      <c r="S24" s="35">
        <v>7.3972508386999994E-3</v>
      </c>
      <c r="T24" s="35">
        <v>0</v>
      </c>
      <c r="U24" s="35">
        <v>0</v>
      </c>
      <c r="V24" s="35">
        <v>4.0043914774099999E-2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1.5765509076999995</v>
      </c>
      <c r="AC24" s="35">
        <v>0.66818802890290008</v>
      </c>
      <c r="AD24" s="35">
        <v>0</v>
      </c>
      <c r="AE24" s="35">
        <v>0</v>
      </c>
      <c r="AF24" s="35">
        <v>3.5585076287712014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1.7193775922458974</v>
      </c>
      <c r="AM24" s="35">
        <v>5.9547428086447995</v>
      </c>
      <c r="AN24" s="35">
        <v>6.8631942317418</v>
      </c>
      <c r="AO24" s="35">
        <v>0</v>
      </c>
      <c r="AP24" s="35">
        <v>1.9038840609335996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1.2367442884108983</v>
      </c>
      <c r="AW24" s="35">
        <v>4.7386806731283011</v>
      </c>
      <c r="AX24" s="35">
        <v>0</v>
      </c>
      <c r="AY24" s="35">
        <v>0</v>
      </c>
      <c r="AZ24" s="35">
        <v>2.9362759470309996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0.29920350660999989</v>
      </c>
      <c r="BG24" s="35">
        <v>3.6317193935399998E-2</v>
      </c>
      <c r="BH24" s="35">
        <v>1.2126216239354</v>
      </c>
      <c r="BI24" s="35">
        <v>0</v>
      </c>
      <c r="BJ24" s="35">
        <v>0.4458819806771</v>
      </c>
      <c r="BK24" s="36">
        <f>SUM(C24:BJ24)</f>
        <v>38.134272244760794</v>
      </c>
      <c r="BL24" s="37"/>
      <c r="BM24" s="38"/>
      <c r="BN24" s="37"/>
    </row>
    <row r="25" spans="1:67" x14ac:dyDescent="0.2">
      <c r="A25" s="16"/>
      <c r="B25" s="29" t="s">
        <v>104</v>
      </c>
      <c r="C25" s="35">
        <v>0</v>
      </c>
      <c r="D25" s="35">
        <v>5.8469785607739997</v>
      </c>
      <c r="E25" s="35">
        <v>0</v>
      </c>
      <c r="F25" s="35">
        <v>0</v>
      </c>
      <c r="G25" s="35">
        <v>0</v>
      </c>
      <c r="H25" s="35">
        <v>0.19410442651390003</v>
      </c>
      <c r="I25" s="35">
        <v>5.7201126450999997E-3</v>
      </c>
      <c r="J25" s="35">
        <v>1.4047160817418001</v>
      </c>
      <c r="K25" s="35">
        <v>0</v>
      </c>
      <c r="L25" s="35">
        <v>0.82257795312859994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0.13599415432129994</v>
      </c>
      <c r="S25" s="35">
        <v>0</v>
      </c>
      <c r="T25" s="35">
        <v>0.45227137390320005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0.30756575909489986</v>
      </c>
      <c r="AC25" s="35">
        <v>3.4567841929999997E-4</v>
      </c>
      <c r="AD25" s="35">
        <v>0</v>
      </c>
      <c r="AE25" s="35">
        <v>0</v>
      </c>
      <c r="AF25" s="35">
        <v>3.0483272018701997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0.27777863235310002</v>
      </c>
      <c r="AM25" s="35">
        <v>7.0731607645E-2</v>
      </c>
      <c r="AN25" s="35">
        <v>0.3528427718387</v>
      </c>
      <c r="AO25" s="35">
        <v>0</v>
      </c>
      <c r="AP25" s="35">
        <v>0.38298669674130004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0.71236550280279975</v>
      </c>
      <c r="AW25" s="35">
        <v>6.8148673941286999</v>
      </c>
      <c r="AX25" s="35">
        <v>0</v>
      </c>
      <c r="AY25" s="35">
        <v>0</v>
      </c>
      <c r="AZ25" s="35">
        <v>2.1619263374822992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0.13160837916020002</v>
      </c>
      <c r="BG25" s="35">
        <v>0.35465163483869999</v>
      </c>
      <c r="BH25" s="35">
        <v>0</v>
      </c>
      <c r="BI25" s="35">
        <v>0</v>
      </c>
      <c r="BJ25" s="35">
        <v>7.4038486451600008E-2</v>
      </c>
      <c r="BK25" s="36">
        <f>SUM(C25:BJ25)</f>
        <v>23.552398745854692</v>
      </c>
      <c r="BM25" s="37"/>
      <c r="BO25" s="37"/>
    </row>
    <row r="26" spans="1:67" x14ac:dyDescent="0.2">
      <c r="A26" s="16"/>
      <c r="B26" s="29" t="s">
        <v>105</v>
      </c>
      <c r="C26" s="35">
        <v>0</v>
      </c>
      <c r="D26" s="35">
        <v>18.412690787605811</v>
      </c>
      <c r="E26" s="35">
        <v>0</v>
      </c>
      <c r="F26" s="35">
        <v>0</v>
      </c>
      <c r="G26" s="35">
        <v>0</v>
      </c>
      <c r="H26" s="35">
        <v>0.86414978869949977</v>
      </c>
      <c r="I26" s="35">
        <v>0.22555853341910001</v>
      </c>
      <c r="J26" s="35">
        <v>1.1904843066450002</v>
      </c>
      <c r="K26" s="35">
        <v>0</v>
      </c>
      <c r="L26" s="35">
        <v>10.851831131384706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0.74442309934430084</v>
      </c>
      <c r="S26" s="35">
        <v>2.8428271371288001</v>
      </c>
      <c r="T26" s="35">
        <v>46.067253037741203</v>
      </c>
      <c r="U26" s="35">
        <v>0</v>
      </c>
      <c r="V26" s="35">
        <v>1.6093481295791998</v>
      </c>
      <c r="W26" s="35">
        <v>0</v>
      </c>
      <c r="X26" s="35">
        <v>1.290320322E-4</v>
      </c>
      <c r="Y26" s="35">
        <v>0</v>
      </c>
      <c r="Z26" s="35">
        <v>0</v>
      </c>
      <c r="AA26" s="35">
        <v>0</v>
      </c>
      <c r="AB26" s="35">
        <v>1.5144980392192002</v>
      </c>
      <c r="AC26" s="35">
        <v>18.416874220643503</v>
      </c>
      <c r="AD26" s="35">
        <v>0</v>
      </c>
      <c r="AE26" s="35">
        <v>0</v>
      </c>
      <c r="AF26" s="35">
        <v>37.001936889862769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1.9860164093436004</v>
      </c>
      <c r="AM26" s="35">
        <v>4.9959791253863992</v>
      </c>
      <c r="AN26" s="35">
        <v>23.923575603644696</v>
      </c>
      <c r="AO26" s="35">
        <v>0</v>
      </c>
      <c r="AP26" s="35">
        <v>15.048184182023505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2.1468210838851989</v>
      </c>
      <c r="AW26" s="35">
        <v>11.401439795675198</v>
      </c>
      <c r="AX26" s="35">
        <v>13.184576836773999</v>
      </c>
      <c r="AY26" s="35">
        <v>0</v>
      </c>
      <c r="AZ26" s="35">
        <v>7.6381912753795058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0.68826958921930037</v>
      </c>
      <c r="BG26" s="35">
        <v>3.4592309911599997</v>
      </c>
      <c r="BH26" s="35">
        <v>9.5911909975481997</v>
      </c>
      <c r="BI26" s="35">
        <v>0</v>
      </c>
      <c r="BJ26" s="35">
        <v>5.0976556063848006</v>
      </c>
      <c r="BK26" s="36">
        <f>SUM(C26:BJ26)</f>
        <v>238.90313562972975</v>
      </c>
      <c r="BL26" s="37"/>
      <c r="BN26" s="37"/>
    </row>
    <row r="27" spans="1:67" x14ac:dyDescent="0.2">
      <c r="A27" s="16"/>
      <c r="B27" s="21" t="s">
        <v>90</v>
      </c>
      <c r="C27" s="33">
        <f>SUM(C23:C26)</f>
        <v>0</v>
      </c>
      <c r="D27" s="33">
        <f t="shared" ref="D27:BJ27" si="7">SUM(D23:D26)</f>
        <v>27.62952897576681</v>
      </c>
      <c r="E27" s="33">
        <f t="shared" si="7"/>
        <v>0</v>
      </c>
      <c r="F27" s="33">
        <f t="shared" si="7"/>
        <v>0</v>
      </c>
      <c r="G27" s="33">
        <f t="shared" si="7"/>
        <v>0</v>
      </c>
      <c r="H27" s="33">
        <f t="shared" si="7"/>
        <v>1.2826560212747997</v>
      </c>
      <c r="I27" s="33">
        <f t="shared" si="7"/>
        <v>0.27467084041900003</v>
      </c>
      <c r="J27" s="33">
        <f t="shared" si="7"/>
        <v>3.3858490189997004</v>
      </c>
      <c r="K27" s="33">
        <f t="shared" si="7"/>
        <v>0</v>
      </c>
      <c r="L27" s="33">
        <f t="shared" si="7"/>
        <v>14.865825536416008</v>
      </c>
      <c r="M27" s="33">
        <f t="shared" si="7"/>
        <v>0</v>
      </c>
      <c r="N27" s="33">
        <f t="shared" si="7"/>
        <v>0</v>
      </c>
      <c r="O27" s="33">
        <f t="shared" si="7"/>
        <v>0</v>
      </c>
      <c r="P27" s="33">
        <f t="shared" si="7"/>
        <v>0</v>
      </c>
      <c r="Q27" s="33">
        <f t="shared" si="7"/>
        <v>0</v>
      </c>
      <c r="R27" s="33">
        <f t="shared" si="7"/>
        <v>1.1644855694039007</v>
      </c>
      <c r="S27" s="33">
        <f t="shared" si="7"/>
        <v>2.8522408751287003</v>
      </c>
      <c r="T27" s="33">
        <f t="shared" si="7"/>
        <v>46.992759576741101</v>
      </c>
      <c r="U27" s="33">
        <f t="shared" si="7"/>
        <v>0</v>
      </c>
      <c r="V27" s="33">
        <f t="shared" si="7"/>
        <v>1.7360854116111999</v>
      </c>
      <c r="W27" s="33">
        <f t="shared" si="7"/>
        <v>0</v>
      </c>
      <c r="X27" s="33">
        <f t="shared" si="7"/>
        <v>1.290320322E-4</v>
      </c>
      <c r="Y27" s="33">
        <f t="shared" si="7"/>
        <v>0</v>
      </c>
      <c r="Z27" s="33">
        <f t="shared" si="7"/>
        <v>0</v>
      </c>
      <c r="AA27" s="33">
        <f t="shared" si="7"/>
        <v>0</v>
      </c>
      <c r="AB27" s="33">
        <f t="shared" si="7"/>
        <v>5.6276792554821018</v>
      </c>
      <c r="AC27" s="33">
        <f t="shared" si="7"/>
        <v>20.632076394997803</v>
      </c>
      <c r="AD27" s="33">
        <f t="shared" si="7"/>
        <v>0</v>
      </c>
      <c r="AE27" s="33">
        <f t="shared" si="7"/>
        <v>0</v>
      </c>
      <c r="AF27" s="33">
        <f t="shared" si="7"/>
        <v>46.61619187240597</v>
      </c>
      <c r="AG27" s="33">
        <f t="shared" si="7"/>
        <v>0</v>
      </c>
      <c r="AH27" s="33">
        <f t="shared" si="7"/>
        <v>0</v>
      </c>
      <c r="AI27" s="33">
        <f t="shared" si="7"/>
        <v>0</v>
      </c>
      <c r="AJ27" s="33">
        <f t="shared" si="7"/>
        <v>0</v>
      </c>
      <c r="AK27" s="33">
        <f t="shared" si="7"/>
        <v>0</v>
      </c>
      <c r="AL27" s="33">
        <f t="shared" si="7"/>
        <v>5.402379649961099</v>
      </c>
      <c r="AM27" s="33">
        <f t="shared" si="7"/>
        <v>11.2716862775147</v>
      </c>
      <c r="AN27" s="33">
        <f t="shared" si="7"/>
        <v>31.223212833031596</v>
      </c>
      <c r="AO27" s="33">
        <f t="shared" si="7"/>
        <v>0</v>
      </c>
      <c r="AP27" s="33">
        <f t="shared" si="7"/>
        <v>18.628230860826406</v>
      </c>
      <c r="AQ27" s="33">
        <f t="shared" si="7"/>
        <v>0</v>
      </c>
      <c r="AR27" s="33">
        <f t="shared" si="7"/>
        <v>0</v>
      </c>
      <c r="AS27" s="33">
        <f t="shared" si="7"/>
        <v>0</v>
      </c>
      <c r="AT27" s="33">
        <f t="shared" si="7"/>
        <v>0</v>
      </c>
      <c r="AU27" s="33">
        <f t="shared" si="7"/>
        <v>0</v>
      </c>
      <c r="AV27" s="33">
        <f t="shared" si="7"/>
        <v>5.9224704777657973</v>
      </c>
      <c r="AW27" s="33">
        <f t="shared" si="7"/>
        <v>23.8295697736737</v>
      </c>
      <c r="AX27" s="33">
        <f t="shared" si="7"/>
        <v>14.828858758967499</v>
      </c>
      <c r="AY27" s="33">
        <f t="shared" si="7"/>
        <v>0</v>
      </c>
      <c r="AZ27" s="33">
        <f t="shared" si="7"/>
        <v>14.531362535601504</v>
      </c>
      <c r="BA27" s="33">
        <f t="shared" si="7"/>
        <v>0</v>
      </c>
      <c r="BB27" s="33">
        <f t="shared" si="7"/>
        <v>0</v>
      </c>
      <c r="BC27" s="33">
        <f t="shared" si="7"/>
        <v>0</v>
      </c>
      <c r="BD27" s="33">
        <f t="shared" si="7"/>
        <v>0</v>
      </c>
      <c r="BE27" s="33">
        <f t="shared" si="7"/>
        <v>0</v>
      </c>
      <c r="BF27" s="33">
        <f t="shared" si="7"/>
        <v>1.3526776541795003</v>
      </c>
      <c r="BG27" s="33">
        <f t="shared" si="7"/>
        <v>4.1265504904501</v>
      </c>
      <c r="BH27" s="33">
        <f t="shared" si="7"/>
        <v>10.803812621483599</v>
      </c>
      <c r="BI27" s="33">
        <f t="shared" si="7"/>
        <v>0</v>
      </c>
      <c r="BJ27" s="33">
        <f t="shared" si="7"/>
        <v>5.6652393589973009</v>
      </c>
      <c r="BK27" s="33">
        <f>SUM(BK23:BK26)</f>
        <v>320.6462296731321</v>
      </c>
    </row>
    <row r="28" spans="1:67" x14ac:dyDescent="0.2">
      <c r="A28" s="16"/>
      <c r="B28" s="22" t="s">
        <v>80</v>
      </c>
      <c r="C28" s="33">
        <f t="shared" ref="C28:AH28" si="8">C9+C12+C15+C18+C21+C27</f>
        <v>0</v>
      </c>
      <c r="D28" s="33">
        <f t="shared" si="8"/>
        <v>230.50763092754104</v>
      </c>
      <c r="E28" s="33">
        <f t="shared" si="8"/>
        <v>0</v>
      </c>
      <c r="F28" s="33">
        <f t="shared" si="8"/>
        <v>0</v>
      </c>
      <c r="G28" s="33">
        <f t="shared" si="8"/>
        <v>0</v>
      </c>
      <c r="H28" s="33">
        <f t="shared" si="8"/>
        <v>6.5291319069091989</v>
      </c>
      <c r="I28" s="33">
        <f t="shared" si="8"/>
        <v>203.18501743035168</v>
      </c>
      <c r="J28" s="33">
        <f t="shared" si="8"/>
        <v>225.07403732496616</v>
      </c>
      <c r="K28" s="33">
        <f t="shared" si="8"/>
        <v>0</v>
      </c>
      <c r="L28" s="33">
        <f t="shared" si="8"/>
        <v>88.49716377275945</v>
      </c>
      <c r="M28" s="33">
        <f t="shared" si="8"/>
        <v>0</v>
      </c>
      <c r="N28" s="33">
        <f t="shared" si="8"/>
        <v>0</v>
      </c>
      <c r="O28" s="33">
        <f t="shared" si="8"/>
        <v>0</v>
      </c>
      <c r="P28" s="33">
        <f t="shared" si="8"/>
        <v>0</v>
      </c>
      <c r="Q28" s="33">
        <f t="shared" si="8"/>
        <v>0</v>
      </c>
      <c r="R28" s="33">
        <f t="shared" si="8"/>
        <v>4.070454403518994</v>
      </c>
      <c r="S28" s="33">
        <f t="shared" si="8"/>
        <v>666.58128120098013</v>
      </c>
      <c r="T28" s="33">
        <f t="shared" si="8"/>
        <v>207.99441219290094</v>
      </c>
      <c r="U28" s="33">
        <f t="shared" si="8"/>
        <v>0</v>
      </c>
      <c r="V28" s="33">
        <f t="shared" si="8"/>
        <v>9.6438597769925014</v>
      </c>
      <c r="W28" s="33">
        <f t="shared" si="8"/>
        <v>0</v>
      </c>
      <c r="X28" s="33">
        <f t="shared" si="8"/>
        <v>1.290320322E-4</v>
      </c>
      <c r="Y28" s="33">
        <f t="shared" si="8"/>
        <v>0</v>
      </c>
      <c r="Z28" s="33">
        <f t="shared" si="8"/>
        <v>0</v>
      </c>
      <c r="AA28" s="33">
        <f t="shared" si="8"/>
        <v>0</v>
      </c>
      <c r="AB28" s="33">
        <f t="shared" si="8"/>
        <v>9.9364163428456038</v>
      </c>
      <c r="AC28" s="33">
        <f t="shared" si="8"/>
        <v>63.625268222765932</v>
      </c>
      <c r="AD28" s="33">
        <f t="shared" si="8"/>
        <v>6.9969934427416005</v>
      </c>
      <c r="AE28" s="33">
        <f t="shared" si="8"/>
        <v>0</v>
      </c>
      <c r="AF28" s="33">
        <f t="shared" si="8"/>
        <v>107.27393738122498</v>
      </c>
      <c r="AG28" s="33">
        <f t="shared" si="8"/>
        <v>0</v>
      </c>
      <c r="AH28" s="33">
        <f t="shared" si="8"/>
        <v>0</v>
      </c>
      <c r="AI28" s="33">
        <f t="shared" ref="AI28:BK28" si="9">AI9+AI12+AI15+AI18+AI21+AI27</f>
        <v>0</v>
      </c>
      <c r="AJ28" s="33">
        <f t="shared" si="9"/>
        <v>0</v>
      </c>
      <c r="AK28" s="33">
        <f t="shared" si="9"/>
        <v>0</v>
      </c>
      <c r="AL28" s="33">
        <f t="shared" si="9"/>
        <v>9.6345087483836025</v>
      </c>
      <c r="AM28" s="33">
        <f t="shared" si="9"/>
        <v>36.576484594867395</v>
      </c>
      <c r="AN28" s="33">
        <f t="shared" si="9"/>
        <v>169.80534478083618</v>
      </c>
      <c r="AO28" s="33">
        <f t="shared" si="9"/>
        <v>0</v>
      </c>
      <c r="AP28" s="33">
        <f t="shared" si="9"/>
        <v>59.715423522198172</v>
      </c>
      <c r="AQ28" s="33">
        <f t="shared" si="9"/>
        <v>0</v>
      </c>
      <c r="AR28" s="33">
        <f t="shared" si="9"/>
        <v>0</v>
      </c>
      <c r="AS28" s="33">
        <f t="shared" si="9"/>
        <v>0</v>
      </c>
      <c r="AT28" s="33">
        <f t="shared" si="9"/>
        <v>0</v>
      </c>
      <c r="AU28" s="33">
        <f t="shared" si="9"/>
        <v>0</v>
      </c>
      <c r="AV28" s="33">
        <f t="shared" si="9"/>
        <v>11.915233061439796</v>
      </c>
      <c r="AW28" s="33">
        <f t="shared" si="9"/>
        <v>67.193075957993088</v>
      </c>
      <c r="AX28" s="33">
        <f t="shared" si="9"/>
        <v>21.307907845064001</v>
      </c>
      <c r="AY28" s="33">
        <f t="shared" si="9"/>
        <v>0</v>
      </c>
      <c r="AZ28" s="33">
        <f t="shared" si="9"/>
        <v>52.467535161301704</v>
      </c>
      <c r="BA28" s="33">
        <f t="shared" si="9"/>
        <v>0</v>
      </c>
      <c r="BB28" s="33">
        <f t="shared" si="9"/>
        <v>0</v>
      </c>
      <c r="BC28" s="33">
        <f t="shared" si="9"/>
        <v>0</v>
      </c>
      <c r="BD28" s="33">
        <f t="shared" si="9"/>
        <v>0</v>
      </c>
      <c r="BE28" s="33">
        <f t="shared" si="9"/>
        <v>0</v>
      </c>
      <c r="BF28" s="33">
        <f t="shared" si="9"/>
        <v>3.090389879936501</v>
      </c>
      <c r="BG28" s="33">
        <f t="shared" si="9"/>
        <v>4.3025711535465998</v>
      </c>
      <c r="BH28" s="33">
        <f t="shared" si="9"/>
        <v>42.930163585096196</v>
      </c>
      <c r="BI28" s="33">
        <f t="shared" si="9"/>
        <v>0</v>
      </c>
      <c r="BJ28" s="33">
        <f t="shared" si="9"/>
        <v>9.7260276516628448</v>
      </c>
      <c r="BK28" s="33">
        <f t="shared" si="9"/>
        <v>2318.5803993008567</v>
      </c>
    </row>
    <row r="29" spans="1:67" ht="3.75" customHeight="1" x14ac:dyDescent="0.2">
      <c r="A29" s="16"/>
      <c r="B29" s="23"/>
      <c r="C29" s="69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70"/>
    </row>
    <row r="30" spans="1:67" x14ac:dyDescent="0.2">
      <c r="A30" s="16" t="s">
        <v>1</v>
      </c>
      <c r="B30" s="19" t="s">
        <v>7</v>
      </c>
      <c r="C30" s="69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70"/>
    </row>
    <row r="31" spans="1:67" s="4" customFormat="1" x14ac:dyDescent="0.2">
      <c r="A31" s="16" t="s">
        <v>76</v>
      </c>
      <c r="B31" s="20" t="s">
        <v>2</v>
      </c>
      <c r="C31" s="71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3"/>
    </row>
    <row r="32" spans="1:67" s="43" customFormat="1" x14ac:dyDescent="0.2">
      <c r="A32" s="40"/>
      <c r="B32" s="41" t="s">
        <v>106</v>
      </c>
      <c r="C32" s="35">
        <v>0</v>
      </c>
      <c r="D32" s="35">
        <v>0.70090912025800001</v>
      </c>
      <c r="E32" s="35">
        <v>0</v>
      </c>
      <c r="F32" s="35">
        <v>0</v>
      </c>
      <c r="G32" s="35">
        <v>0</v>
      </c>
      <c r="H32" s="35">
        <v>13.78720690669109</v>
      </c>
      <c r="I32" s="35">
        <v>0.47378441132060006</v>
      </c>
      <c r="J32" s="35">
        <v>0</v>
      </c>
      <c r="K32" s="35">
        <v>0</v>
      </c>
      <c r="L32" s="35">
        <v>1.8979176387388992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9.9087154874146872</v>
      </c>
      <c r="S32" s="35">
        <v>0.5211698086112998</v>
      </c>
      <c r="T32" s="35">
        <v>0</v>
      </c>
      <c r="U32" s="35">
        <v>0</v>
      </c>
      <c r="V32" s="35">
        <v>0.59516011170769978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67.64926987765152</v>
      </c>
      <c r="AC32" s="35">
        <v>2.486643140992002</v>
      </c>
      <c r="AD32" s="35">
        <v>0</v>
      </c>
      <c r="AE32" s="35">
        <v>0</v>
      </c>
      <c r="AF32" s="35">
        <v>16.627379171206414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62.835152400794108</v>
      </c>
      <c r="AM32" s="35">
        <v>1.9809917962523991</v>
      </c>
      <c r="AN32" s="35">
        <v>0</v>
      </c>
      <c r="AO32" s="35">
        <v>0</v>
      </c>
      <c r="AP32" s="35">
        <v>9.6135639298901019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193.06958716915381</v>
      </c>
      <c r="AW32" s="35">
        <v>15.293045169527907</v>
      </c>
      <c r="AX32" s="35">
        <v>5.0433290319999995E-4</v>
      </c>
      <c r="AY32" s="35">
        <v>0</v>
      </c>
      <c r="AZ32" s="35">
        <v>37.173135529232347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41.05690904406606</v>
      </c>
      <c r="BG32" s="35">
        <v>2.1364776108634005</v>
      </c>
      <c r="BH32" s="35">
        <v>0</v>
      </c>
      <c r="BI32" s="35">
        <v>0</v>
      </c>
      <c r="BJ32" s="35">
        <v>3.6433435922536996</v>
      </c>
      <c r="BK32" s="42">
        <f>SUM(C32:BJ32)</f>
        <v>481.45086624952916</v>
      </c>
    </row>
    <row r="33" spans="1:67" s="4" customFormat="1" x14ac:dyDescent="0.2">
      <c r="A33" s="16"/>
      <c r="B33" s="21" t="s">
        <v>85</v>
      </c>
      <c r="C33" s="33">
        <f>SUM(C32)</f>
        <v>0</v>
      </c>
      <c r="D33" s="33">
        <f t="shared" ref="D33:BJ33" si="10">SUM(D32)</f>
        <v>0.70090912025800001</v>
      </c>
      <c r="E33" s="33">
        <f t="shared" si="10"/>
        <v>0</v>
      </c>
      <c r="F33" s="33">
        <f t="shared" si="10"/>
        <v>0</v>
      </c>
      <c r="G33" s="33">
        <f t="shared" si="10"/>
        <v>0</v>
      </c>
      <c r="H33" s="33">
        <f t="shared" si="10"/>
        <v>13.78720690669109</v>
      </c>
      <c r="I33" s="33">
        <f t="shared" si="10"/>
        <v>0.47378441132060006</v>
      </c>
      <c r="J33" s="33">
        <f t="shared" si="10"/>
        <v>0</v>
      </c>
      <c r="K33" s="33">
        <f t="shared" si="10"/>
        <v>0</v>
      </c>
      <c r="L33" s="33">
        <f t="shared" si="10"/>
        <v>1.8979176387388992</v>
      </c>
      <c r="M33" s="33">
        <f t="shared" si="10"/>
        <v>0</v>
      </c>
      <c r="N33" s="33">
        <f t="shared" si="10"/>
        <v>0</v>
      </c>
      <c r="O33" s="33">
        <f t="shared" si="10"/>
        <v>0</v>
      </c>
      <c r="P33" s="33">
        <f t="shared" si="10"/>
        <v>0</v>
      </c>
      <c r="Q33" s="33">
        <f t="shared" si="10"/>
        <v>0</v>
      </c>
      <c r="R33" s="33">
        <f t="shared" si="10"/>
        <v>9.9087154874146872</v>
      </c>
      <c r="S33" s="33">
        <f t="shared" si="10"/>
        <v>0.5211698086112998</v>
      </c>
      <c r="T33" s="33">
        <f t="shared" si="10"/>
        <v>0</v>
      </c>
      <c r="U33" s="33">
        <f t="shared" si="10"/>
        <v>0</v>
      </c>
      <c r="V33" s="33">
        <f t="shared" si="10"/>
        <v>0.59516011170769978</v>
      </c>
      <c r="W33" s="33">
        <f t="shared" si="10"/>
        <v>0</v>
      </c>
      <c r="X33" s="33">
        <f t="shared" si="10"/>
        <v>0</v>
      </c>
      <c r="Y33" s="33">
        <f t="shared" si="10"/>
        <v>0</v>
      </c>
      <c r="Z33" s="33">
        <f t="shared" si="10"/>
        <v>0</v>
      </c>
      <c r="AA33" s="33">
        <f t="shared" si="10"/>
        <v>0</v>
      </c>
      <c r="AB33" s="33">
        <f t="shared" si="10"/>
        <v>67.64926987765152</v>
      </c>
      <c r="AC33" s="33">
        <f t="shared" si="10"/>
        <v>2.486643140992002</v>
      </c>
      <c r="AD33" s="33">
        <f t="shared" si="10"/>
        <v>0</v>
      </c>
      <c r="AE33" s="33">
        <f t="shared" si="10"/>
        <v>0</v>
      </c>
      <c r="AF33" s="33">
        <f t="shared" si="10"/>
        <v>16.627379171206414</v>
      </c>
      <c r="AG33" s="33">
        <f t="shared" si="10"/>
        <v>0</v>
      </c>
      <c r="AH33" s="33">
        <f t="shared" si="10"/>
        <v>0</v>
      </c>
      <c r="AI33" s="33">
        <f t="shared" si="10"/>
        <v>0</v>
      </c>
      <c r="AJ33" s="33">
        <f t="shared" si="10"/>
        <v>0</v>
      </c>
      <c r="AK33" s="33">
        <f t="shared" si="10"/>
        <v>0</v>
      </c>
      <c r="AL33" s="33">
        <f t="shared" si="10"/>
        <v>62.835152400794108</v>
      </c>
      <c r="AM33" s="33">
        <f t="shared" si="10"/>
        <v>1.9809917962523991</v>
      </c>
      <c r="AN33" s="33">
        <f t="shared" si="10"/>
        <v>0</v>
      </c>
      <c r="AO33" s="33">
        <f t="shared" si="10"/>
        <v>0</v>
      </c>
      <c r="AP33" s="33">
        <f t="shared" si="10"/>
        <v>9.6135639298901019</v>
      </c>
      <c r="AQ33" s="33">
        <f t="shared" si="10"/>
        <v>0</v>
      </c>
      <c r="AR33" s="33">
        <f t="shared" si="10"/>
        <v>0</v>
      </c>
      <c r="AS33" s="33">
        <f t="shared" si="10"/>
        <v>0</v>
      </c>
      <c r="AT33" s="33">
        <f t="shared" si="10"/>
        <v>0</v>
      </c>
      <c r="AU33" s="33">
        <f t="shared" si="10"/>
        <v>0</v>
      </c>
      <c r="AV33" s="33">
        <f t="shared" si="10"/>
        <v>193.06958716915381</v>
      </c>
      <c r="AW33" s="33">
        <f t="shared" si="10"/>
        <v>15.293045169527907</v>
      </c>
      <c r="AX33" s="33">
        <f t="shared" si="10"/>
        <v>5.0433290319999995E-4</v>
      </c>
      <c r="AY33" s="33">
        <f t="shared" si="10"/>
        <v>0</v>
      </c>
      <c r="AZ33" s="33">
        <f t="shared" si="10"/>
        <v>37.173135529232347</v>
      </c>
      <c r="BA33" s="33">
        <f t="shared" si="10"/>
        <v>0</v>
      </c>
      <c r="BB33" s="33">
        <f t="shared" si="10"/>
        <v>0</v>
      </c>
      <c r="BC33" s="33">
        <f t="shared" si="10"/>
        <v>0</v>
      </c>
      <c r="BD33" s="33">
        <f t="shared" si="10"/>
        <v>0</v>
      </c>
      <c r="BE33" s="33">
        <f t="shared" si="10"/>
        <v>0</v>
      </c>
      <c r="BF33" s="33">
        <f t="shared" si="10"/>
        <v>41.05690904406606</v>
      </c>
      <c r="BG33" s="33">
        <f t="shared" si="10"/>
        <v>2.1364776108634005</v>
      </c>
      <c r="BH33" s="33">
        <f t="shared" si="10"/>
        <v>0</v>
      </c>
      <c r="BI33" s="33">
        <f t="shared" si="10"/>
        <v>0</v>
      </c>
      <c r="BJ33" s="33">
        <f t="shared" si="10"/>
        <v>3.6433435922536996</v>
      </c>
      <c r="BK33" s="33">
        <f>SUM(BK32)</f>
        <v>481.45086624952916</v>
      </c>
    </row>
    <row r="34" spans="1:67" x14ac:dyDescent="0.2">
      <c r="A34" s="16" t="s">
        <v>77</v>
      </c>
      <c r="B34" s="20" t="s">
        <v>15</v>
      </c>
      <c r="C34" s="69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70"/>
    </row>
    <row r="35" spans="1:67" x14ac:dyDescent="0.2">
      <c r="A35" s="16"/>
      <c r="B35" s="29" t="s">
        <v>107</v>
      </c>
      <c r="C35" s="35">
        <v>0</v>
      </c>
      <c r="D35" s="35">
        <v>0.73423267445160001</v>
      </c>
      <c r="E35" s="35">
        <v>0</v>
      </c>
      <c r="F35" s="35">
        <v>0</v>
      </c>
      <c r="G35" s="35">
        <v>0</v>
      </c>
      <c r="H35" s="35">
        <v>4.9579153159968996</v>
      </c>
      <c r="I35" s="35">
        <v>1.1366653415480001</v>
      </c>
      <c r="J35" s="35">
        <v>0</v>
      </c>
      <c r="K35" s="35">
        <v>0</v>
      </c>
      <c r="L35" s="35">
        <v>3.2493351820619014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2.0681045619748004</v>
      </c>
      <c r="S35" s="35">
        <v>6.8303193499999999E-5</v>
      </c>
      <c r="T35" s="35">
        <v>0</v>
      </c>
      <c r="U35" s="35">
        <v>0</v>
      </c>
      <c r="V35" s="35">
        <v>0.6993652947729998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36.354233358559313</v>
      </c>
      <c r="AC35" s="35">
        <v>1.6912664040951997</v>
      </c>
      <c r="AD35" s="35">
        <v>2.4750712792258001</v>
      </c>
      <c r="AE35" s="35">
        <v>0</v>
      </c>
      <c r="AF35" s="35">
        <v>16.383936165207302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34.918295240979575</v>
      </c>
      <c r="AM35" s="35">
        <v>0.54129450357959974</v>
      </c>
      <c r="AN35" s="35">
        <v>9.2667732096699998E-2</v>
      </c>
      <c r="AO35" s="35">
        <v>0</v>
      </c>
      <c r="AP35" s="35">
        <v>6.2107887393779047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92.610556042380097</v>
      </c>
      <c r="AW35" s="35">
        <v>11.329558088704296</v>
      </c>
      <c r="AX35" s="35">
        <v>0</v>
      </c>
      <c r="AY35" s="35">
        <v>0</v>
      </c>
      <c r="AZ35" s="35">
        <v>52.170712312005357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18.54879644361473</v>
      </c>
      <c r="BG35" s="35">
        <v>1.8590325785477</v>
      </c>
      <c r="BH35" s="35">
        <v>0</v>
      </c>
      <c r="BI35" s="35">
        <v>0</v>
      </c>
      <c r="BJ35" s="35">
        <v>3.8598776068344014</v>
      </c>
      <c r="BK35" s="36">
        <f>SUM(C35:BJ35)</f>
        <v>291.89177316920768</v>
      </c>
      <c r="BM35" s="37"/>
      <c r="BO35" s="37"/>
    </row>
    <row r="36" spans="1:67" x14ac:dyDescent="0.2">
      <c r="A36" s="16"/>
      <c r="B36" s="29" t="s">
        <v>126</v>
      </c>
      <c r="C36" s="35">
        <v>0</v>
      </c>
      <c r="D36" s="35">
        <v>0.58424725874190009</v>
      </c>
      <c r="E36" s="35">
        <v>0</v>
      </c>
      <c r="F36" s="35">
        <v>0</v>
      </c>
      <c r="G36" s="35">
        <v>0</v>
      </c>
      <c r="H36" s="35">
        <v>0.33398771035159969</v>
      </c>
      <c r="I36" s="35">
        <v>0</v>
      </c>
      <c r="J36" s="35">
        <v>0</v>
      </c>
      <c r="K36" s="35">
        <v>0</v>
      </c>
      <c r="L36" s="35">
        <v>0.63558650429019969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0.26068967367499984</v>
      </c>
      <c r="S36" s="35">
        <v>3.6591902838700001E-2</v>
      </c>
      <c r="T36" s="35">
        <v>0</v>
      </c>
      <c r="U36" s="35">
        <v>0</v>
      </c>
      <c r="V36" s="35">
        <v>0.27442449035459998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18.877590521564159</v>
      </c>
      <c r="AC36" s="35">
        <v>2.8966289289334974</v>
      </c>
      <c r="AD36" s="35">
        <v>0.11408709677410001</v>
      </c>
      <c r="AE36" s="35">
        <v>0</v>
      </c>
      <c r="AF36" s="35">
        <v>23.071312867524256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19.96991419593888</v>
      </c>
      <c r="AM36" s="35">
        <v>1.5052709638696999</v>
      </c>
      <c r="AN36" s="35">
        <v>0</v>
      </c>
      <c r="AO36" s="35">
        <v>0</v>
      </c>
      <c r="AP36" s="35">
        <v>11.849155468436511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1.3834602535977076</v>
      </c>
      <c r="AW36" s="35">
        <v>0.64216534851579998</v>
      </c>
      <c r="AX36" s="35">
        <v>0</v>
      </c>
      <c r="AY36" s="35">
        <v>0</v>
      </c>
      <c r="AZ36" s="35">
        <v>1.5106586074824999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0.70757941699029958</v>
      </c>
      <c r="BG36" s="35">
        <v>4.4175961515999999E-2</v>
      </c>
      <c r="BH36" s="35">
        <v>0</v>
      </c>
      <c r="BI36" s="35">
        <v>0</v>
      </c>
      <c r="BJ36" s="35">
        <v>0.89792205806350001</v>
      </c>
      <c r="BK36" s="36">
        <f>SUM(C36:BJ36)</f>
        <v>85.595449229458922</v>
      </c>
      <c r="BM36" s="37"/>
      <c r="BO36" s="37"/>
    </row>
    <row r="37" spans="1:67" x14ac:dyDescent="0.2">
      <c r="A37" s="16"/>
      <c r="B37" s="29" t="s">
        <v>117</v>
      </c>
      <c r="C37" s="35">
        <v>0</v>
      </c>
      <c r="D37" s="35">
        <v>0.52570010703220005</v>
      </c>
      <c r="E37" s="35">
        <v>0</v>
      </c>
      <c r="F37" s="35">
        <v>0</v>
      </c>
      <c r="G37" s="35">
        <v>0</v>
      </c>
      <c r="H37" s="35">
        <v>1.8225194338205108</v>
      </c>
      <c r="I37" s="35">
        <v>8.4196129032000008E-3</v>
      </c>
      <c r="J37" s="35">
        <v>0</v>
      </c>
      <c r="K37" s="35">
        <v>0</v>
      </c>
      <c r="L37" s="35">
        <v>0.74350038941850005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1.6462679473993058</v>
      </c>
      <c r="S37" s="35">
        <v>1.2677152181934999</v>
      </c>
      <c r="T37" s="35">
        <v>0</v>
      </c>
      <c r="U37" s="35">
        <v>0</v>
      </c>
      <c r="V37" s="35">
        <v>0.29165417119290005</v>
      </c>
      <c r="W37" s="35">
        <v>0</v>
      </c>
      <c r="X37" s="35">
        <v>8.0641289999999989E-6</v>
      </c>
      <c r="Y37" s="35">
        <v>0</v>
      </c>
      <c r="Z37" s="35">
        <v>0</v>
      </c>
      <c r="AA37" s="35">
        <v>0</v>
      </c>
      <c r="AB37" s="35">
        <v>31.481879227442384</v>
      </c>
      <c r="AC37" s="35">
        <v>4.0971980408996975</v>
      </c>
      <c r="AD37" s="35">
        <v>0</v>
      </c>
      <c r="AE37" s="35">
        <v>0</v>
      </c>
      <c r="AF37" s="35">
        <v>31.724998554975471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40.613845081165749</v>
      </c>
      <c r="AM37" s="35">
        <v>3.6708307203839001</v>
      </c>
      <c r="AN37" s="35">
        <v>0.1001387096774</v>
      </c>
      <c r="AO37" s="35">
        <v>0</v>
      </c>
      <c r="AP37" s="35">
        <v>21.796524577170185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8.0251181957418414</v>
      </c>
      <c r="AW37" s="35">
        <v>0.39508267193429997</v>
      </c>
      <c r="AX37" s="35">
        <v>0</v>
      </c>
      <c r="AY37" s="35">
        <v>0</v>
      </c>
      <c r="AZ37" s="35">
        <v>5.9637759575773011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4.0857204882221865</v>
      </c>
      <c r="BG37" s="35">
        <v>0.51428480258039999</v>
      </c>
      <c r="BH37" s="35">
        <v>0</v>
      </c>
      <c r="BI37" s="35">
        <v>0</v>
      </c>
      <c r="BJ37" s="35">
        <v>2.1980422732887996</v>
      </c>
      <c r="BK37" s="36">
        <f>SUM(C37:BJ37)</f>
        <v>160.97322424514871</v>
      </c>
      <c r="BM37" s="37"/>
      <c r="BO37" s="37"/>
    </row>
    <row r="38" spans="1:67" x14ac:dyDescent="0.2">
      <c r="A38" s="16"/>
      <c r="B38" s="29" t="s">
        <v>124</v>
      </c>
      <c r="C38" s="35">
        <v>0</v>
      </c>
      <c r="D38" s="35">
        <v>0.446896529258</v>
      </c>
      <c r="E38" s="35">
        <v>0</v>
      </c>
      <c r="F38" s="35">
        <v>0</v>
      </c>
      <c r="G38" s="35">
        <v>0</v>
      </c>
      <c r="H38" s="35">
        <v>1.4171735156589025</v>
      </c>
      <c r="I38" s="35">
        <v>4.8240474191999999E-3</v>
      </c>
      <c r="J38" s="35">
        <v>0</v>
      </c>
      <c r="K38" s="35">
        <v>0</v>
      </c>
      <c r="L38" s="35">
        <v>2.4962936855148006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0.82742132546629776</v>
      </c>
      <c r="S38" s="35">
        <v>3.1870795096700003E-2</v>
      </c>
      <c r="T38" s="35">
        <v>0</v>
      </c>
      <c r="U38" s="35">
        <v>0</v>
      </c>
      <c r="V38" s="35">
        <v>0.19521027677390002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18.654964099760626</v>
      </c>
      <c r="AC38" s="35">
        <v>3.3570151779643003</v>
      </c>
      <c r="AD38" s="35">
        <v>0</v>
      </c>
      <c r="AE38" s="35">
        <v>0</v>
      </c>
      <c r="AF38" s="35">
        <v>20.059402101971912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19.545218539237215</v>
      </c>
      <c r="AM38" s="35">
        <v>1.9107563601913995</v>
      </c>
      <c r="AN38" s="35">
        <v>0</v>
      </c>
      <c r="AO38" s="35">
        <v>0</v>
      </c>
      <c r="AP38" s="35">
        <v>10.186557404143821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4.7228985436724784</v>
      </c>
      <c r="AW38" s="35">
        <v>0.27498908993460003</v>
      </c>
      <c r="AX38" s="35">
        <v>0</v>
      </c>
      <c r="AY38" s="35">
        <v>0</v>
      </c>
      <c r="AZ38" s="35">
        <v>3.618730540769401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3.0267587989448468</v>
      </c>
      <c r="BG38" s="35">
        <v>1.7200887463545</v>
      </c>
      <c r="BH38" s="35">
        <v>0</v>
      </c>
      <c r="BI38" s="35">
        <v>0</v>
      </c>
      <c r="BJ38" s="35">
        <v>1.3680829292235002</v>
      </c>
      <c r="BK38" s="36">
        <f t="shared" ref="BK38:BK41" si="11">SUM(C38:BJ38)</f>
        <v>93.865152507356427</v>
      </c>
      <c r="BM38" s="37"/>
      <c r="BO38" s="37"/>
    </row>
    <row r="39" spans="1:67" x14ac:dyDescent="0.2">
      <c r="A39" s="16"/>
      <c r="B39" s="29" t="s">
        <v>127</v>
      </c>
      <c r="C39" s="35">
        <v>0</v>
      </c>
      <c r="D39" s="35">
        <v>0.5515839574193</v>
      </c>
      <c r="E39" s="35">
        <v>0</v>
      </c>
      <c r="F39" s="35">
        <v>0</v>
      </c>
      <c r="G39" s="35">
        <v>0</v>
      </c>
      <c r="H39" s="35">
        <v>1.1879097618753958</v>
      </c>
      <c r="I39" s="35">
        <v>7.6838709677000006E-3</v>
      </c>
      <c r="J39" s="35">
        <v>0</v>
      </c>
      <c r="K39" s="35">
        <v>0</v>
      </c>
      <c r="L39" s="35">
        <v>0.82076136967669999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0.99485541216480122</v>
      </c>
      <c r="S39" s="35">
        <v>0.1162382723869</v>
      </c>
      <c r="T39" s="35">
        <v>0</v>
      </c>
      <c r="U39" s="35">
        <v>0</v>
      </c>
      <c r="V39" s="35">
        <v>0.27888248735429999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7.7158806110770239</v>
      </c>
      <c r="AC39" s="35">
        <v>1.0709609122579</v>
      </c>
      <c r="AD39" s="35">
        <v>0</v>
      </c>
      <c r="AE39" s="35">
        <v>0</v>
      </c>
      <c r="AF39" s="35">
        <v>10.230856027190091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8.60584786786786</v>
      </c>
      <c r="AM39" s="35">
        <v>0.59589377199969995</v>
      </c>
      <c r="AN39" s="35">
        <v>0</v>
      </c>
      <c r="AO39" s="35">
        <v>0</v>
      </c>
      <c r="AP39" s="35">
        <v>5.4806338303189008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2.8992453092083013</v>
      </c>
      <c r="AW39" s="35">
        <v>4.3756302225600001E-2</v>
      </c>
      <c r="AX39" s="35">
        <v>0</v>
      </c>
      <c r="AY39" s="35">
        <v>0</v>
      </c>
      <c r="AZ39" s="35">
        <v>2.4081056268691996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1.1975769829217973</v>
      </c>
      <c r="BG39" s="35">
        <v>0.2071064049029</v>
      </c>
      <c r="BH39" s="35">
        <v>0</v>
      </c>
      <c r="BI39" s="35">
        <v>0</v>
      </c>
      <c r="BJ39" s="35">
        <v>0.3305151651289</v>
      </c>
      <c r="BK39" s="36">
        <f t="shared" si="11"/>
        <v>44.744293943813275</v>
      </c>
      <c r="BM39" s="37"/>
      <c r="BO39" s="37"/>
    </row>
    <row r="40" spans="1:67" x14ac:dyDescent="0.2">
      <c r="A40" s="16"/>
      <c r="B40" s="29" t="s">
        <v>108</v>
      </c>
      <c r="C40" s="35">
        <v>0</v>
      </c>
      <c r="D40" s="35">
        <v>0.70989133129030002</v>
      </c>
      <c r="E40" s="35">
        <v>0</v>
      </c>
      <c r="F40" s="35">
        <v>0</v>
      </c>
      <c r="G40" s="35">
        <v>0</v>
      </c>
      <c r="H40" s="35">
        <v>5.9789153649474915</v>
      </c>
      <c r="I40" s="35">
        <v>3.2204651682571006</v>
      </c>
      <c r="J40" s="35">
        <v>0</v>
      </c>
      <c r="K40" s="35">
        <v>0</v>
      </c>
      <c r="L40" s="35">
        <v>2.2194824193521998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4.0760023379247938</v>
      </c>
      <c r="S40" s="35">
        <v>3.5699348560642998</v>
      </c>
      <c r="T40" s="35">
        <v>0</v>
      </c>
      <c r="U40" s="35">
        <v>0</v>
      </c>
      <c r="V40" s="35">
        <v>1.0540140559013995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73.1731502370138</v>
      </c>
      <c r="AC40" s="35">
        <v>7.3849986905126999</v>
      </c>
      <c r="AD40" s="35">
        <v>4.0775207526773993</v>
      </c>
      <c r="AE40" s="35">
        <v>0</v>
      </c>
      <c r="AF40" s="35">
        <v>34.568286775875386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75.275501668358785</v>
      </c>
      <c r="AM40" s="35">
        <v>2.137222016933499</v>
      </c>
      <c r="AN40" s="35">
        <v>0</v>
      </c>
      <c r="AO40" s="35">
        <v>0</v>
      </c>
      <c r="AP40" s="35">
        <v>16.175110060369004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72.726580238571231</v>
      </c>
      <c r="AW40" s="35">
        <v>5.5342047133178998</v>
      </c>
      <c r="AX40" s="35">
        <v>0</v>
      </c>
      <c r="AY40" s="35">
        <v>0</v>
      </c>
      <c r="AZ40" s="35">
        <v>32.545312036508228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18.467645776841618</v>
      </c>
      <c r="BG40" s="35">
        <v>0.96694092825690003</v>
      </c>
      <c r="BH40" s="35">
        <v>0</v>
      </c>
      <c r="BI40" s="35">
        <v>0</v>
      </c>
      <c r="BJ40" s="35">
        <v>3.6871682585772008</v>
      </c>
      <c r="BK40" s="36">
        <f t="shared" ref="BK40" si="12">SUM(C40:BJ40)</f>
        <v>367.5483476875512</v>
      </c>
      <c r="BM40" s="37"/>
      <c r="BO40" s="37"/>
    </row>
    <row r="41" spans="1:67" x14ac:dyDescent="0.2">
      <c r="A41" s="16"/>
      <c r="B41" s="29" t="s">
        <v>125</v>
      </c>
      <c r="C41" s="35">
        <v>0</v>
      </c>
      <c r="D41" s="35">
        <v>0.50840254980639998</v>
      </c>
      <c r="E41" s="35">
        <v>0</v>
      </c>
      <c r="F41" s="35">
        <v>0</v>
      </c>
      <c r="G41" s="35">
        <v>0</v>
      </c>
      <c r="H41" s="35">
        <v>0.51481696486139961</v>
      </c>
      <c r="I41" s="35">
        <v>4.0753548387000002E-2</v>
      </c>
      <c r="J41" s="35">
        <v>0</v>
      </c>
      <c r="K41" s="35">
        <v>0</v>
      </c>
      <c r="L41" s="35">
        <v>0.70268787087039986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0.46993111434549978</v>
      </c>
      <c r="S41" s="35">
        <v>0</v>
      </c>
      <c r="T41" s="35">
        <v>0</v>
      </c>
      <c r="U41" s="35">
        <v>0</v>
      </c>
      <c r="V41" s="35">
        <v>0.32236873825759998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20.362170405421281</v>
      </c>
      <c r="AC41" s="35">
        <v>4.1145704612882996</v>
      </c>
      <c r="AD41" s="35">
        <v>8.2732258063999992E-3</v>
      </c>
      <c r="AE41" s="35">
        <v>0</v>
      </c>
      <c r="AF41" s="35">
        <v>25.214645167844573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25.197902443044931</v>
      </c>
      <c r="AM41" s="35">
        <v>3.7232209885468017</v>
      </c>
      <c r="AN41" s="35">
        <v>0</v>
      </c>
      <c r="AO41" s="35">
        <v>0</v>
      </c>
      <c r="AP41" s="35">
        <v>16.711762515687823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3.007945633042707</v>
      </c>
      <c r="AW41" s="35">
        <v>0.49530336561279997</v>
      </c>
      <c r="AX41" s="35">
        <v>0</v>
      </c>
      <c r="AY41" s="35">
        <v>0</v>
      </c>
      <c r="AZ41" s="35">
        <v>1.2215122398371994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1.4800796695686038</v>
      </c>
      <c r="BG41" s="35">
        <v>0.59997593548369998</v>
      </c>
      <c r="BH41" s="35">
        <v>4.9545161290299997E-2</v>
      </c>
      <c r="BI41" s="35">
        <v>0</v>
      </c>
      <c r="BJ41" s="35">
        <v>0.70247353345030006</v>
      </c>
      <c r="BK41" s="36">
        <f t="shared" si="11"/>
        <v>105.44834153245401</v>
      </c>
      <c r="BM41" s="37"/>
      <c r="BO41" s="37"/>
    </row>
    <row r="42" spans="1:67" x14ac:dyDescent="0.2">
      <c r="A42" s="16"/>
      <c r="B42" s="29" t="s">
        <v>128</v>
      </c>
      <c r="C42" s="35">
        <v>0</v>
      </c>
      <c r="D42" s="35">
        <v>0.55793612609670007</v>
      </c>
      <c r="E42" s="35">
        <v>0</v>
      </c>
      <c r="F42" s="35">
        <v>0</v>
      </c>
      <c r="G42" s="35">
        <v>0</v>
      </c>
      <c r="H42" s="35">
        <v>2.7036742188049931</v>
      </c>
      <c r="I42" s="35">
        <v>4.9114022483699997E-2</v>
      </c>
      <c r="J42" s="35">
        <v>0</v>
      </c>
      <c r="K42" s="35">
        <v>0</v>
      </c>
      <c r="L42" s="35">
        <v>1.3319582841276996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1.9867777448385995</v>
      </c>
      <c r="S42" s="35">
        <v>4.2930600193299993E-2</v>
      </c>
      <c r="T42" s="35">
        <v>0</v>
      </c>
      <c r="U42" s="35">
        <v>0</v>
      </c>
      <c r="V42" s="35">
        <v>0.40635216464430002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45.327108094420986</v>
      </c>
      <c r="AC42" s="35">
        <v>4.8751866035456013</v>
      </c>
      <c r="AD42" s="35">
        <v>0</v>
      </c>
      <c r="AE42" s="35">
        <v>0</v>
      </c>
      <c r="AF42" s="35">
        <v>33.068755559812068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51.28461387618416</v>
      </c>
      <c r="AM42" s="35">
        <v>1.7995290902557015</v>
      </c>
      <c r="AN42" s="35">
        <v>0</v>
      </c>
      <c r="AO42" s="35">
        <v>0</v>
      </c>
      <c r="AP42" s="35">
        <v>15.925848378626368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10.147299805258728</v>
      </c>
      <c r="AW42" s="35">
        <v>2.0424390687402005</v>
      </c>
      <c r="AX42" s="35">
        <v>0</v>
      </c>
      <c r="AY42" s="35">
        <v>0</v>
      </c>
      <c r="AZ42" s="35">
        <v>5.1429019927377029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4.8040527425494659</v>
      </c>
      <c r="BG42" s="35">
        <v>0.20391710019289994</v>
      </c>
      <c r="BH42" s="35">
        <v>0</v>
      </c>
      <c r="BI42" s="35">
        <v>0</v>
      </c>
      <c r="BJ42" s="35">
        <v>1.8087667763845994</v>
      </c>
      <c r="BK42" s="36">
        <f>SUM(C42:BJ42)</f>
        <v>183.5091622498978</v>
      </c>
      <c r="BM42" s="37"/>
      <c r="BO42" s="37"/>
    </row>
    <row r="43" spans="1:67" x14ac:dyDescent="0.2">
      <c r="A43" s="16"/>
      <c r="B43" s="29" t="s">
        <v>109</v>
      </c>
      <c r="C43" s="35">
        <v>0</v>
      </c>
      <c r="D43" s="35">
        <v>3.0066355652580001</v>
      </c>
      <c r="E43" s="35">
        <v>0</v>
      </c>
      <c r="F43" s="35">
        <v>0</v>
      </c>
      <c r="G43" s="35">
        <v>0</v>
      </c>
      <c r="H43" s="35">
        <v>4.1106095880304068</v>
      </c>
      <c r="I43" s="35">
        <v>57.868520070386602</v>
      </c>
      <c r="J43" s="35">
        <v>0</v>
      </c>
      <c r="K43" s="35">
        <v>0</v>
      </c>
      <c r="L43" s="35">
        <v>1.7078217647077003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2.3890138875461027</v>
      </c>
      <c r="S43" s="35">
        <v>6.4871697399995014</v>
      </c>
      <c r="T43" s="35">
        <v>0</v>
      </c>
      <c r="U43" s="35">
        <v>0</v>
      </c>
      <c r="V43" s="35">
        <v>0.38295230274099989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18.585521285380775</v>
      </c>
      <c r="AC43" s="35">
        <v>2.3596514235132018</v>
      </c>
      <c r="AD43" s="35">
        <v>0.49006250712900001</v>
      </c>
      <c r="AE43" s="35">
        <v>0</v>
      </c>
      <c r="AF43" s="35">
        <v>6.567243697930901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16.049171491141557</v>
      </c>
      <c r="AM43" s="35">
        <v>2.0545544450302993</v>
      </c>
      <c r="AN43" s="35">
        <v>0.44399234416119998</v>
      </c>
      <c r="AO43" s="35">
        <v>0</v>
      </c>
      <c r="AP43" s="35">
        <v>2.4340884634494993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20.012834224514286</v>
      </c>
      <c r="AW43" s="35">
        <v>57.212238455643295</v>
      </c>
      <c r="AX43" s="35">
        <v>0</v>
      </c>
      <c r="AY43" s="35">
        <v>0</v>
      </c>
      <c r="AZ43" s="35">
        <v>5.5322693823188001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6.6130839231732779</v>
      </c>
      <c r="BG43" s="35">
        <v>7.6807503644999997E-2</v>
      </c>
      <c r="BH43" s="35">
        <v>0</v>
      </c>
      <c r="BI43" s="35">
        <v>0</v>
      </c>
      <c r="BJ43" s="35">
        <v>0.76948296006400008</v>
      </c>
      <c r="BK43" s="36">
        <f>SUM(C43:BJ43)</f>
        <v>215.1537250257644</v>
      </c>
      <c r="BM43" s="37"/>
      <c r="BO43" s="37"/>
    </row>
    <row r="44" spans="1:67" x14ac:dyDescent="0.2">
      <c r="A44" s="16"/>
      <c r="B44" s="29" t="s">
        <v>110</v>
      </c>
      <c r="C44" s="35">
        <v>0</v>
      </c>
      <c r="D44" s="35">
        <v>0.74551560670959993</v>
      </c>
      <c r="E44" s="35">
        <v>0</v>
      </c>
      <c r="F44" s="35">
        <v>0</v>
      </c>
      <c r="G44" s="35">
        <v>0</v>
      </c>
      <c r="H44" s="35">
        <v>4.5107432280627027</v>
      </c>
      <c r="I44" s="35">
        <v>6.4208686515800001E-2</v>
      </c>
      <c r="J44" s="35">
        <v>0</v>
      </c>
      <c r="K44" s="35">
        <v>0</v>
      </c>
      <c r="L44" s="35">
        <v>1.7618407748371998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2.7176619099361998</v>
      </c>
      <c r="S44" s="35">
        <v>0</v>
      </c>
      <c r="T44" s="35">
        <v>0</v>
      </c>
      <c r="U44" s="35">
        <v>0</v>
      </c>
      <c r="V44" s="35">
        <v>0.28163543622510001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6.1908555418780011</v>
      </c>
      <c r="AC44" s="35">
        <v>0.18401833503190002</v>
      </c>
      <c r="AD44" s="35">
        <v>0</v>
      </c>
      <c r="AE44" s="35">
        <v>0</v>
      </c>
      <c r="AF44" s="35">
        <v>1.4506202878043002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4.5853898324897031</v>
      </c>
      <c r="AM44" s="35">
        <v>5.8768521935200005E-2</v>
      </c>
      <c r="AN44" s="35">
        <v>0</v>
      </c>
      <c r="AO44" s="35">
        <v>0</v>
      </c>
      <c r="AP44" s="35">
        <v>0.62531709506389999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10.399385436370101</v>
      </c>
      <c r="AW44" s="35">
        <v>2.8919085205798996</v>
      </c>
      <c r="AX44" s="35">
        <v>2.4307677095999998E-3</v>
      </c>
      <c r="AY44" s="35">
        <v>0</v>
      </c>
      <c r="AZ44" s="35">
        <v>8.2753020206432009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2.7267344614893951</v>
      </c>
      <c r="BG44" s="35">
        <v>4.3226393548299998E-2</v>
      </c>
      <c r="BH44" s="35">
        <v>0</v>
      </c>
      <c r="BI44" s="35">
        <v>0</v>
      </c>
      <c r="BJ44" s="35">
        <v>9.7500877741900013E-2</v>
      </c>
      <c r="BK44" s="36">
        <f>SUM(C44:BJ44)</f>
        <v>47.613063734572002</v>
      </c>
      <c r="BM44" s="37"/>
      <c r="BO44" s="37"/>
    </row>
    <row r="45" spans="1:67" x14ac:dyDescent="0.2">
      <c r="A45" s="16"/>
      <c r="B45" s="29" t="s">
        <v>118</v>
      </c>
      <c r="C45" s="45">
        <v>0</v>
      </c>
      <c r="D45" s="45">
        <v>0.45446204345159996</v>
      </c>
      <c r="E45" s="45">
        <v>0</v>
      </c>
      <c r="F45" s="45">
        <v>0</v>
      </c>
      <c r="G45" s="45">
        <v>0</v>
      </c>
      <c r="H45" s="45">
        <v>2.1177105457694143</v>
      </c>
      <c r="I45" s="45">
        <v>1.9229693935199996E-2</v>
      </c>
      <c r="J45" s="45">
        <v>0</v>
      </c>
      <c r="K45" s="45">
        <v>0</v>
      </c>
      <c r="L45" s="45">
        <v>0.78623190228909989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1.8569183052849974</v>
      </c>
      <c r="S45" s="45">
        <v>0.16947984693529997</v>
      </c>
      <c r="T45" s="45">
        <v>0</v>
      </c>
      <c r="U45" s="45">
        <v>0</v>
      </c>
      <c r="V45" s="45">
        <v>0.79078253016040001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22.440297732278356</v>
      </c>
      <c r="AC45" s="45">
        <v>1.8783242322232987</v>
      </c>
      <c r="AD45" s="45">
        <v>0</v>
      </c>
      <c r="AE45" s="45">
        <v>0</v>
      </c>
      <c r="AF45" s="45">
        <v>14.999600880012549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31.411859553394812</v>
      </c>
      <c r="AM45" s="45">
        <v>1.3904763870621994</v>
      </c>
      <c r="AN45" s="45">
        <v>0</v>
      </c>
      <c r="AO45" s="45">
        <v>0</v>
      </c>
      <c r="AP45" s="45">
        <v>12.852567571754966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9.0069103688299208</v>
      </c>
      <c r="AW45" s="45">
        <v>0.21547222570899999</v>
      </c>
      <c r="AX45" s="45">
        <v>0</v>
      </c>
      <c r="AY45" s="45">
        <v>0</v>
      </c>
      <c r="AZ45" s="45">
        <v>4.0130524168663042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6.9975406754257508</v>
      </c>
      <c r="BG45" s="45">
        <v>0.18961484809569998</v>
      </c>
      <c r="BH45" s="45">
        <v>0</v>
      </c>
      <c r="BI45" s="45">
        <v>0</v>
      </c>
      <c r="BJ45" s="45">
        <v>1.5932960974821011</v>
      </c>
      <c r="BK45" s="36">
        <f>SUM(C45:BJ45)</f>
        <v>113.18382785696095</v>
      </c>
      <c r="BM45" s="37"/>
      <c r="BO45" s="37"/>
    </row>
    <row r="46" spans="1:67" x14ac:dyDescent="0.2">
      <c r="A46" s="16"/>
      <c r="B46" s="21" t="s">
        <v>86</v>
      </c>
      <c r="C46" s="31">
        <f>SUM(C35:C45)</f>
        <v>0</v>
      </c>
      <c r="D46" s="31">
        <f t="shared" ref="D46:BK46" si="13">SUM(D35:D45)</f>
        <v>8.8255037495155975</v>
      </c>
      <c r="E46" s="31">
        <f t="shared" si="13"/>
        <v>0</v>
      </c>
      <c r="F46" s="31">
        <f t="shared" si="13"/>
        <v>0</v>
      </c>
      <c r="G46" s="31">
        <f t="shared" si="13"/>
        <v>0</v>
      </c>
      <c r="H46" s="31">
        <f t="shared" si="13"/>
        <v>29.655975648179712</v>
      </c>
      <c r="I46" s="31">
        <f t="shared" si="13"/>
        <v>62.419884062803504</v>
      </c>
      <c r="J46" s="31">
        <f t="shared" si="13"/>
        <v>0</v>
      </c>
      <c r="K46" s="31">
        <f t="shared" si="13"/>
        <v>0</v>
      </c>
      <c r="L46" s="31">
        <f t="shared" si="13"/>
        <v>16.455500147146399</v>
      </c>
      <c r="M46" s="31">
        <f t="shared" si="13"/>
        <v>0</v>
      </c>
      <c r="N46" s="31">
        <f t="shared" si="13"/>
        <v>0</v>
      </c>
      <c r="O46" s="31">
        <f t="shared" si="13"/>
        <v>0</v>
      </c>
      <c r="P46" s="31">
        <f t="shared" si="13"/>
        <v>0</v>
      </c>
      <c r="Q46" s="31">
        <f t="shared" si="13"/>
        <v>0</v>
      </c>
      <c r="R46" s="31">
        <f t="shared" si="13"/>
        <v>19.293644220556395</v>
      </c>
      <c r="S46" s="31">
        <f t="shared" si="13"/>
        <v>11.7219995349017</v>
      </c>
      <c r="T46" s="31">
        <f t="shared" si="13"/>
        <v>0</v>
      </c>
      <c r="U46" s="31">
        <f t="shared" si="13"/>
        <v>0</v>
      </c>
      <c r="V46" s="31">
        <f t="shared" si="13"/>
        <v>4.9776419483784995</v>
      </c>
      <c r="W46" s="31">
        <f t="shared" si="13"/>
        <v>0</v>
      </c>
      <c r="X46" s="31">
        <f t="shared" si="13"/>
        <v>8.0641289999999989E-6</v>
      </c>
      <c r="Y46" s="31">
        <f t="shared" si="13"/>
        <v>0</v>
      </c>
      <c r="Z46" s="31">
        <f t="shared" si="13"/>
        <v>0</v>
      </c>
      <c r="AA46" s="31">
        <f t="shared" si="13"/>
        <v>0</v>
      </c>
      <c r="AB46" s="31">
        <f t="shared" si="13"/>
        <v>299.16365111479678</v>
      </c>
      <c r="AC46" s="31">
        <f t="shared" si="13"/>
        <v>33.909819210265596</v>
      </c>
      <c r="AD46" s="31">
        <f t="shared" si="13"/>
        <v>7.1650148616126996</v>
      </c>
      <c r="AE46" s="31">
        <f t="shared" si="13"/>
        <v>0</v>
      </c>
      <c r="AF46" s="31">
        <f t="shared" si="13"/>
        <v>217.3396580861488</v>
      </c>
      <c r="AG46" s="31">
        <f t="shared" si="13"/>
        <v>0</v>
      </c>
      <c r="AH46" s="31">
        <f t="shared" si="13"/>
        <v>0</v>
      </c>
      <c r="AI46" s="31">
        <f t="shared" si="13"/>
        <v>0</v>
      </c>
      <c r="AJ46" s="31">
        <f t="shared" si="13"/>
        <v>0</v>
      </c>
      <c r="AK46" s="31">
        <f t="shared" si="13"/>
        <v>0</v>
      </c>
      <c r="AL46" s="31">
        <f t="shared" si="13"/>
        <v>327.45755978980327</v>
      </c>
      <c r="AM46" s="31">
        <f t="shared" si="13"/>
        <v>19.387817769788001</v>
      </c>
      <c r="AN46" s="31">
        <f t="shared" si="13"/>
        <v>0.63679878593529993</v>
      </c>
      <c r="AO46" s="31">
        <f t="shared" si="13"/>
        <v>0</v>
      </c>
      <c r="AP46" s="31">
        <f t="shared" si="13"/>
        <v>120.24835410439889</v>
      </c>
      <c r="AQ46" s="31">
        <f t="shared" si="13"/>
        <v>0</v>
      </c>
      <c r="AR46" s="31">
        <f t="shared" si="13"/>
        <v>0</v>
      </c>
      <c r="AS46" s="31">
        <f t="shared" si="13"/>
        <v>0</v>
      </c>
      <c r="AT46" s="31">
        <f t="shared" si="13"/>
        <v>0</v>
      </c>
      <c r="AU46" s="31">
        <f t="shared" si="13"/>
        <v>0</v>
      </c>
      <c r="AV46" s="31">
        <f t="shared" si="13"/>
        <v>234.9422340511874</v>
      </c>
      <c r="AW46" s="31">
        <f t="shared" si="13"/>
        <v>81.077117850917688</v>
      </c>
      <c r="AX46" s="31">
        <f t="shared" si="13"/>
        <v>2.4307677095999998E-3</v>
      </c>
      <c r="AY46" s="31">
        <f t="shared" si="13"/>
        <v>0</v>
      </c>
      <c r="AZ46" s="31">
        <f t="shared" si="13"/>
        <v>122.40233313361517</v>
      </c>
      <c r="BA46" s="31">
        <f t="shared" si="13"/>
        <v>0</v>
      </c>
      <c r="BB46" s="31">
        <f t="shared" si="13"/>
        <v>0</v>
      </c>
      <c r="BC46" s="31">
        <f t="shared" si="13"/>
        <v>0</v>
      </c>
      <c r="BD46" s="31">
        <f t="shared" si="13"/>
        <v>0</v>
      </c>
      <c r="BE46" s="31">
        <f t="shared" si="13"/>
        <v>0</v>
      </c>
      <c r="BF46" s="31">
        <f t="shared" si="13"/>
        <v>68.655569379741962</v>
      </c>
      <c r="BG46" s="31">
        <f t="shared" si="13"/>
        <v>6.4251712031240009</v>
      </c>
      <c r="BH46" s="31">
        <f t="shared" si="13"/>
        <v>4.9545161290299997E-2</v>
      </c>
      <c r="BI46" s="31">
        <f t="shared" si="13"/>
        <v>0</v>
      </c>
      <c r="BJ46" s="31">
        <f t="shared" si="13"/>
        <v>17.313128536239205</v>
      </c>
      <c r="BK46" s="33">
        <f t="shared" si="13"/>
        <v>1709.5263611821856</v>
      </c>
    </row>
    <row r="47" spans="1:67" x14ac:dyDescent="0.2">
      <c r="A47" s="16"/>
      <c r="B47" s="22" t="s">
        <v>84</v>
      </c>
      <c r="C47" s="31">
        <f>C33+C46</f>
        <v>0</v>
      </c>
      <c r="D47" s="31">
        <f t="shared" ref="D47:BJ47" si="14">D33+D46</f>
        <v>9.5264128697735977</v>
      </c>
      <c r="E47" s="31">
        <f t="shared" si="14"/>
        <v>0</v>
      </c>
      <c r="F47" s="31">
        <f t="shared" si="14"/>
        <v>0</v>
      </c>
      <c r="G47" s="31">
        <f t="shared" si="14"/>
        <v>0</v>
      </c>
      <c r="H47" s="31">
        <f t="shared" si="14"/>
        <v>43.443182554870802</v>
      </c>
      <c r="I47" s="31">
        <f t="shared" si="14"/>
        <v>62.893668474124105</v>
      </c>
      <c r="J47" s="31">
        <f t="shared" si="14"/>
        <v>0</v>
      </c>
      <c r="K47" s="31">
        <f t="shared" si="14"/>
        <v>0</v>
      </c>
      <c r="L47" s="31">
        <f t="shared" si="14"/>
        <v>18.353417785885298</v>
      </c>
      <c r="M47" s="31">
        <f t="shared" si="14"/>
        <v>0</v>
      </c>
      <c r="N47" s="31">
        <f t="shared" si="14"/>
        <v>0</v>
      </c>
      <c r="O47" s="31">
        <f t="shared" si="14"/>
        <v>0</v>
      </c>
      <c r="P47" s="31">
        <f t="shared" si="14"/>
        <v>0</v>
      </c>
      <c r="Q47" s="31">
        <f t="shared" si="14"/>
        <v>0</v>
      </c>
      <c r="R47" s="31">
        <f t="shared" si="14"/>
        <v>29.202359707971084</v>
      </c>
      <c r="S47" s="31">
        <f t="shared" si="14"/>
        <v>12.243169343512999</v>
      </c>
      <c r="T47" s="31">
        <f t="shared" si="14"/>
        <v>0</v>
      </c>
      <c r="U47" s="31">
        <f t="shared" si="14"/>
        <v>0</v>
      </c>
      <c r="V47" s="31">
        <f t="shared" si="14"/>
        <v>5.5728020600861994</v>
      </c>
      <c r="W47" s="31">
        <f t="shared" si="14"/>
        <v>0</v>
      </c>
      <c r="X47" s="31">
        <f t="shared" si="14"/>
        <v>8.0641289999999989E-6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31">
        <f t="shared" si="14"/>
        <v>366.81292099244831</v>
      </c>
      <c r="AC47" s="31">
        <f t="shared" si="14"/>
        <v>36.396462351257597</v>
      </c>
      <c r="AD47" s="31">
        <f t="shared" si="14"/>
        <v>7.1650148616126996</v>
      </c>
      <c r="AE47" s="31">
        <f t="shared" si="14"/>
        <v>0</v>
      </c>
      <c r="AF47" s="31">
        <f t="shared" si="14"/>
        <v>233.96703725735523</v>
      </c>
      <c r="AG47" s="31">
        <f t="shared" si="14"/>
        <v>0</v>
      </c>
      <c r="AH47" s="31">
        <f t="shared" si="14"/>
        <v>0</v>
      </c>
      <c r="AI47" s="31">
        <f t="shared" si="14"/>
        <v>0</v>
      </c>
      <c r="AJ47" s="31">
        <f t="shared" si="14"/>
        <v>0</v>
      </c>
      <c r="AK47" s="31">
        <f t="shared" si="14"/>
        <v>0</v>
      </c>
      <c r="AL47" s="31">
        <f t="shared" si="14"/>
        <v>390.2927121905974</v>
      </c>
      <c r="AM47" s="31">
        <f t="shared" si="14"/>
        <v>21.368809566040401</v>
      </c>
      <c r="AN47" s="31">
        <f t="shared" si="14"/>
        <v>0.63679878593529993</v>
      </c>
      <c r="AO47" s="31">
        <f t="shared" si="14"/>
        <v>0</v>
      </c>
      <c r="AP47" s="31">
        <f t="shared" si="14"/>
        <v>129.86191803428898</v>
      </c>
      <c r="AQ47" s="31">
        <f t="shared" si="14"/>
        <v>0</v>
      </c>
      <c r="AR47" s="31">
        <f t="shared" si="14"/>
        <v>0</v>
      </c>
      <c r="AS47" s="31">
        <f t="shared" si="14"/>
        <v>0</v>
      </c>
      <c r="AT47" s="31">
        <f t="shared" si="14"/>
        <v>0</v>
      </c>
      <c r="AU47" s="31">
        <f t="shared" si="14"/>
        <v>0</v>
      </c>
      <c r="AV47" s="31">
        <f t="shared" si="14"/>
        <v>428.01182122034118</v>
      </c>
      <c r="AW47" s="31">
        <f t="shared" si="14"/>
        <v>96.370163020445602</v>
      </c>
      <c r="AX47" s="31">
        <f t="shared" si="14"/>
        <v>2.9351006127999995E-3</v>
      </c>
      <c r="AY47" s="31">
        <f t="shared" si="14"/>
        <v>0</v>
      </c>
      <c r="AZ47" s="31">
        <f t="shared" si="14"/>
        <v>159.57546866284753</v>
      </c>
      <c r="BA47" s="31">
        <f t="shared" si="14"/>
        <v>0</v>
      </c>
      <c r="BB47" s="31">
        <f t="shared" si="14"/>
        <v>0</v>
      </c>
      <c r="BC47" s="31">
        <f t="shared" si="14"/>
        <v>0</v>
      </c>
      <c r="BD47" s="31">
        <f t="shared" si="14"/>
        <v>0</v>
      </c>
      <c r="BE47" s="31">
        <f t="shared" si="14"/>
        <v>0</v>
      </c>
      <c r="BF47" s="31">
        <f t="shared" si="14"/>
        <v>109.71247842380802</v>
      </c>
      <c r="BG47" s="31">
        <f t="shared" si="14"/>
        <v>8.5616488139874019</v>
      </c>
      <c r="BH47" s="31">
        <f t="shared" si="14"/>
        <v>4.9545161290299997E-2</v>
      </c>
      <c r="BI47" s="31">
        <f t="shared" si="14"/>
        <v>0</v>
      </c>
      <c r="BJ47" s="31">
        <f t="shared" si="14"/>
        <v>20.956472128492905</v>
      </c>
      <c r="BK47" s="33">
        <f>BK46+BK33</f>
        <v>2190.9772274317147</v>
      </c>
    </row>
    <row r="48" spans="1:67" ht="3" customHeight="1" x14ac:dyDescent="0.2">
      <c r="A48" s="16"/>
      <c r="B48" s="20"/>
      <c r="C48" s="69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70"/>
    </row>
    <row r="49" spans="1:67" x14ac:dyDescent="0.2">
      <c r="A49" s="16" t="s">
        <v>16</v>
      </c>
      <c r="B49" s="19" t="s">
        <v>8</v>
      </c>
      <c r="C49" s="69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70"/>
    </row>
    <row r="50" spans="1:67" x14ac:dyDescent="0.2">
      <c r="A50" s="16" t="s">
        <v>76</v>
      </c>
      <c r="B50" s="20" t="s">
        <v>17</v>
      </c>
      <c r="C50" s="69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70"/>
    </row>
    <row r="51" spans="1:67" x14ac:dyDescent="0.2">
      <c r="A51" s="16"/>
      <c r="B51" s="21" t="s">
        <v>116</v>
      </c>
      <c r="C51" s="31">
        <v>0</v>
      </c>
      <c r="D51" s="31">
        <v>0.67210188067739995</v>
      </c>
      <c r="E51" s="31">
        <v>0</v>
      </c>
      <c r="F51" s="31">
        <v>0</v>
      </c>
      <c r="G51" s="31">
        <v>0</v>
      </c>
      <c r="H51" s="31">
        <v>0.19846289712779996</v>
      </c>
      <c r="I51" s="31">
        <v>5.6109451609999991E-4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6.4957372933999974E-2</v>
      </c>
      <c r="S51" s="31">
        <v>0</v>
      </c>
      <c r="T51" s="31">
        <v>0</v>
      </c>
      <c r="U51" s="31">
        <v>0</v>
      </c>
      <c r="V51" s="31">
        <v>2.2080346612900002E-2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0.84110407118580055</v>
      </c>
      <c r="AC51" s="31">
        <v>0.1019485103869</v>
      </c>
      <c r="AD51" s="31">
        <v>0</v>
      </c>
      <c r="AE51" s="31">
        <v>0</v>
      </c>
      <c r="AF51" s="31">
        <v>1.0751773434506997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0.90197968089210012</v>
      </c>
      <c r="AM51" s="31">
        <v>4.8257713193500001E-2</v>
      </c>
      <c r="AN51" s="31">
        <v>0</v>
      </c>
      <c r="AO51" s="31">
        <v>0</v>
      </c>
      <c r="AP51" s="31">
        <v>0.80750678351499994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1.7028433466694002</v>
      </c>
      <c r="AW51" s="31">
        <v>0.88290989319300017</v>
      </c>
      <c r="AX51" s="31">
        <v>0</v>
      </c>
      <c r="AY51" s="31">
        <v>0</v>
      </c>
      <c r="AZ51" s="31">
        <v>2.6576173649339996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0.3357140228031999</v>
      </c>
      <c r="BG51" s="31">
        <v>0.31872701038700002</v>
      </c>
      <c r="BH51" s="31">
        <v>0</v>
      </c>
      <c r="BI51" s="31">
        <v>0</v>
      </c>
      <c r="BJ51" s="31">
        <v>0.52295648180620002</v>
      </c>
      <c r="BK51" s="34">
        <f>SUM(C51:BJ51)</f>
        <v>11.154905814285001</v>
      </c>
    </row>
    <row r="52" spans="1:67" x14ac:dyDescent="0.2">
      <c r="A52" s="16"/>
      <c r="B52" s="21" t="s">
        <v>119</v>
      </c>
      <c r="C52" s="31">
        <v>0</v>
      </c>
      <c r="D52" s="31">
        <v>0.62092696419350002</v>
      </c>
      <c r="E52" s="31">
        <v>0</v>
      </c>
      <c r="F52" s="31">
        <v>0</v>
      </c>
      <c r="G52" s="31">
        <v>0</v>
      </c>
      <c r="H52" s="31">
        <v>1.5765059430803001</v>
      </c>
      <c r="I52" s="31">
        <v>8.6405553419200004E-2</v>
      </c>
      <c r="J52" s="31">
        <v>0</v>
      </c>
      <c r="K52" s="31">
        <v>0</v>
      </c>
      <c r="L52" s="31">
        <v>1.1642117660306002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1.5354058317565009</v>
      </c>
      <c r="S52" s="31">
        <v>0.10083444864509999</v>
      </c>
      <c r="T52" s="31">
        <v>0</v>
      </c>
      <c r="U52" s="31">
        <v>0</v>
      </c>
      <c r="V52" s="31">
        <v>0.43096691835399997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45.19278509581487</v>
      </c>
      <c r="AC52" s="31">
        <v>3.6939904503830996</v>
      </c>
      <c r="AD52" s="31">
        <v>0.14411764767740001</v>
      </c>
      <c r="AE52" s="31">
        <v>0</v>
      </c>
      <c r="AF52" s="31">
        <v>47.171015344152451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53.216122850219804</v>
      </c>
      <c r="AM52" s="31">
        <v>4.4986736678044004</v>
      </c>
      <c r="AN52" s="31">
        <v>0</v>
      </c>
      <c r="AO52" s="31">
        <v>0</v>
      </c>
      <c r="AP52" s="31">
        <v>26.463962288580621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14.820560277735847</v>
      </c>
      <c r="AW52" s="31">
        <v>2.2356375093858998</v>
      </c>
      <c r="AX52" s="31">
        <v>0</v>
      </c>
      <c r="AY52" s="31">
        <v>0</v>
      </c>
      <c r="AZ52" s="31">
        <v>14.817356268473688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5.7714536903977969</v>
      </c>
      <c r="BG52" s="31">
        <v>0.70195426416090012</v>
      </c>
      <c r="BH52" s="31">
        <v>0</v>
      </c>
      <c r="BI52" s="31">
        <v>0</v>
      </c>
      <c r="BJ52" s="31">
        <v>4.1993668373838009</v>
      </c>
      <c r="BK52" s="34">
        <f>SUM(C52:BJ52)</f>
        <v>228.44225361764975</v>
      </c>
    </row>
    <row r="53" spans="1:67" x14ac:dyDescent="0.2">
      <c r="A53" s="16"/>
      <c r="B53" s="22" t="s">
        <v>83</v>
      </c>
      <c r="C53" s="31">
        <f>SUM(C51:C52)</f>
        <v>0</v>
      </c>
      <c r="D53" s="31">
        <f t="shared" ref="D53:BK53" si="15">SUM(D51:D52)</f>
        <v>1.2930288448709</v>
      </c>
      <c r="E53" s="31">
        <f t="shared" si="15"/>
        <v>0</v>
      </c>
      <c r="F53" s="31">
        <f t="shared" si="15"/>
        <v>0</v>
      </c>
      <c r="G53" s="31">
        <f t="shared" si="15"/>
        <v>0</v>
      </c>
      <c r="H53" s="31">
        <f t="shared" si="15"/>
        <v>1.7749688402081001</v>
      </c>
      <c r="I53" s="31">
        <f t="shared" si="15"/>
        <v>8.6966647935299998E-2</v>
      </c>
      <c r="J53" s="31">
        <f t="shared" si="15"/>
        <v>0</v>
      </c>
      <c r="K53" s="31">
        <f t="shared" si="15"/>
        <v>0</v>
      </c>
      <c r="L53" s="31">
        <f t="shared" si="15"/>
        <v>1.1642117660306002</v>
      </c>
      <c r="M53" s="31">
        <f t="shared" si="15"/>
        <v>0</v>
      </c>
      <c r="N53" s="31">
        <f t="shared" si="15"/>
        <v>0</v>
      </c>
      <c r="O53" s="31">
        <f t="shared" si="15"/>
        <v>0</v>
      </c>
      <c r="P53" s="31">
        <f t="shared" si="15"/>
        <v>0</v>
      </c>
      <c r="Q53" s="31">
        <f t="shared" si="15"/>
        <v>0</v>
      </c>
      <c r="R53" s="31">
        <f t="shared" si="15"/>
        <v>1.600363204690501</v>
      </c>
      <c r="S53" s="31">
        <f t="shared" si="15"/>
        <v>0.10083444864509999</v>
      </c>
      <c r="T53" s="31">
        <f t="shared" si="15"/>
        <v>0</v>
      </c>
      <c r="U53" s="31">
        <f t="shared" si="15"/>
        <v>0</v>
      </c>
      <c r="V53" s="31">
        <f t="shared" si="15"/>
        <v>0.45304726496689995</v>
      </c>
      <c r="W53" s="31">
        <f t="shared" si="15"/>
        <v>0</v>
      </c>
      <c r="X53" s="31">
        <f t="shared" si="15"/>
        <v>0</v>
      </c>
      <c r="Y53" s="31">
        <f t="shared" si="15"/>
        <v>0</v>
      </c>
      <c r="Z53" s="31">
        <f t="shared" si="15"/>
        <v>0</v>
      </c>
      <c r="AA53" s="31">
        <f t="shared" si="15"/>
        <v>0</v>
      </c>
      <c r="AB53" s="31">
        <f t="shared" si="15"/>
        <v>46.033889167000673</v>
      </c>
      <c r="AC53" s="31">
        <f t="shared" si="15"/>
        <v>3.7959389607699996</v>
      </c>
      <c r="AD53" s="31">
        <f t="shared" si="15"/>
        <v>0.14411764767740001</v>
      </c>
      <c r="AE53" s="31">
        <f t="shared" si="15"/>
        <v>0</v>
      </c>
      <c r="AF53" s="31">
        <f t="shared" si="15"/>
        <v>48.246192687603148</v>
      </c>
      <c r="AG53" s="31">
        <f t="shared" si="15"/>
        <v>0</v>
      </c>
      <c r="AH53" s="31">
        <f t="shared" si="15"/>
        <v>0</v>
      </c>
      <c r="AI53" s="31">
        <f t="shared" si="15"/>
        <v>0</v>
      </c>
      <c r="AJ53" s="31">
        <f t="shared" si="15"/>
        <v>0</v>
      </c>
      <c r="AK53" s="31">
        <f t="shared" si="15"/>
        <v>0</v>
      </c>
      <c r="AL53" s="31">
        <f t="shared" si="15"/>
        <v>54.118102531111901</v>
      </c>
      <c r="AM53" s="31">
        <f t="shared" si="15"/>
        <v>4.5469313809979006</v>
      </c>
      <c r="AN53" s="31">
        <f t="shared" si="15"/>
        <v>0</v>
      </c>
      <c r="AO53" s="31">
        <f t="shared" si="15"/>
        <v>0</v>
      </c>
      <c r="AP53" s="31">
        <f t="shared" si="15"/>
        <v>27.27146907209562</v>
      </c>
      <c r="AQ53" s="31">
        <f t="shared" si="15"/>
        <v>0</v>
      </c>
      <c r="AR53" s="31">
        <f t="shared" si="15"/>
        <v>0</v>
      </c>
      <c r="AS53" s="31">
        <f t="shared" si="15"/>
        <v>0</v>
      </c>
      <c r="AT53" s="31">
        <f t="shared" si="15"/>
        <v>0</v>
      </c>
      <c r="AU53" s="31">
        <f t="shared" si="15"/>
        <v>0</v>
      </c>
      <c r="AV53" s="31">
        <f t="shared" si="15"/>
        <v>16.523403624405248</v>
      </c>
      <c r="AW53" s="31">
        <f t="shared" si="15"/>
        <v>3.1185474025789</v>
      </c>
      <c r="AX53" s="31">
        <f t="shared" si="15"/>
        <v>0</v>
      </c>
      <c r="AY53" s="31">
        <f t="shared" si="15"/>
        <v>0</v>
      </c>
      <c r="AZ53" s="31">
        <f t="shared" si="15"/>
        <v>17.474973633407686</v>
      </c>
      <c r="BA53" s="31">
        <f t="shared" si="15"/>
        <v>0</v>
      </c>
      <c r="BB53" s="31">
        <f t="shared" si="15"/>
        <v>0</v>
      </c>
      <c r="BC53" s="31">
        <f t="shared" si="15"/>
        <v>0</v>
      </c>
      <c r="BD53" s="31">
        <f t="shared" si="15"/>
        <v>0</v>
      </c>
      <c r="BE53" s="31">
        <f t="shared" si="15"/>
        <v>0</v>
      </c>
      <c r="BF53" s="31">
        <f t="shared" si="15"/>
        <v>6.1071677132009965</v>
      </c>
      <c r="BG53" s="31">
        <f t="shared" si="15"/>
        <v>1.0206812745479001</v>
      </c>
      <c r="BH53" s="31">
        <f t="shared" si="15"/>
        <v>0</v>
      </c>
      <c r="BI53" s="31">
        <f t="shared" si="15"/>
        <v>0</v>
      </c>
      <c r="BJ53" s="31">
        <f t="shared" si="15"/>
        <v>4.7223233191900009</v>
      </c>
      <c r="BK53" s="31">
        <f t="shared" si="15"/>
        <v>239.59715943193476</v>
      </c>
    </row>
    <row r="54" spans="1:67" ht="2.25" customHeight="1" x14ac:dyDescent="0.2">
      <c r="A54" s="16"/>
      <c r="B54" s="20"/>
      <c r="C54" s="69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70"/>
    </row>
    <row r="55" spans="1:67" x14ac:dyDescent="0.2">
      <c r="A55" s="16" t="s">
        <v>4</v>
      </c>
      <c r="B55" s="19" t="s">
        <v>9</v>
      </c>
      <c r="C55" s="69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70"/>
    </row>
    <row r="56" spans="1:67" x14ac:dyDescent="0.2">
      <c r="A56" s="16" t="s">
        <v>76</v>
      </c>
      <c r="B56" s="20" t="s">
        <v>18</v>
      </c>
      <c r="C56" s="69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70"/>
    </row>
    <row r="57" spans="1:67" x14ac:dyDescent="0.2">
      <c r="A57" s="16"/>
      <c r="B57" s="29" t="s">
        <v>111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49.413200000000003</v>
      </c>
      <c r="AS57" s="35">
        <v>0</v>
      </c>
      <c r="AT57" s="35">
        <v>0</v>
      </c>
      <c r="AU57" s="35">
        <v>0</v>
      </c>
      <c r="AV57" s="35">
        <v>19.485699999999998</v>
      </c>
      <c r="AW57" s="35">
        <v>2.0985193587589475</v>
      </c>
      <c r="AX57" s="35">
        <v>4.8999999999999998E-3</v>
      </c>
      <c r="AY57" s="35">
        <v>0</v>
      </c>
      <c r="AZ57" s="35">
        <v>14.766500000000001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8.5705999999999989</v>
      </c>
      <c r="BG57" s="35">
        <v>0.26330000000000003</v>
      </c>
      <c r="BH57" s="35">
        <v>0</v>
      </c>
      <c r="BI57" s="35">
        <v>0</v>
      </c>
      <c r="BJ57" s="35">
        <v>3.5484</v>
      </c>
      <c r="BK57" s="34">
        <f>SUM(C57:BJ57)</f>
        <v>98.151119358758947</v>
      </c>
      <c r="BL57" s="38"/>
      <c r="BM57" s="44"/>
      <c r="BN57" s="44"/>
      <c r="BO57" s="44"/>
    </row>
    <row r="58" spans="1:67" x14ac:dyDescent="0.2">
      <c r="A58" s="16"/>
      <c r="B58" s="21" t="s">
        <v>85</v>
      </c>
      <c r="C58" s="31">
        <f>SUM(C57)</f>
        <v>0</v>
      </c>
      <c r="D58" s="31">
        <f t="shared" ref="D58:BJ58" si="16">SUM(D57)</f>
        <v>0</v>
      </c>
      <c r="E58" s="31">
        <f t="shared" si="16"/>
        <v>0</v>
      </c>
      <c r="F58" s="31">
        <f t="shared" si="16"/>
        <v>0</v>
      </c>
      <c r="G58" s="31">
        <f t="shared" si="16"/>
        <v>0</v>
      </c>
      <c r="H58" s="31">
        <f t="shared" si="16"/>
        <v>0</v>
      </c>
      <c r="I58" s="31">
        <f t="shared" si="16"/>
        <v>0</v>
      </c>
      <c r="J58" s="31">
        <f t="shared" si="16"/>
        <v>0</v>
      </c>
      <c r="K58" s="31">
        <f t="shared" si="16"/>
        <v>0</v>
      </c>
      <c r="L58" s="31">
        <f t="shared" si="16"/>
        <v>0</v>
      </c>
      <c r="M58" s="31">
        <f t="shared" si="16"/>
        <v>0</v>
      </c>
      <c r="N58" s="31">
        <f t="shared" si="16"/>
        <v>0</v>
      </c>
      <c r="O58" s="31">
        <f t="shared" si="16"/>
        <v>0</v>
      </c>
      <c r="P58" s="31">
        <f t="shared" si="16"/>
        <v>0</v>
      </c>
      <c r="Q58" s="31">
        <f t="shared" si="16"/>
        <v>0</v>
      </c>
      <c r="R58" s="31">
        <f t="shared" si="16"/>
        <v>0</v>
      </c>
      <c r="S58" s="31">
        <f t="shared" si="16"/>
        <v>0</v>
      </c>
      <c r="T58" s="31">
        <f t="shared" si="16"/>
        <v>0</v>
      </c>
      <c r="U58" s="31">
        <f t="shared" si="16"/>
        <v>0</v>
      </c>
      <c r="V58" s="31">
        <f t="shared" si="16"/>
        <v>0</v>
      </c>
      <c r="W58" s="31">
        <f t="shared" si="16"/>
        <v>0</v>
      </c>
      <c r="X58" s="31">
        <f t="shared" si="16"/>
        <v>0</v>
      </c>
      <c r="Y58" s="31">
        <f t="shared" si="16"/>
        <v>0</v>
      </c>
      <c r="Z58" s="31">
        <f t="shared" si="16"/>
        <v>0</v>
      </c>
      <c r="AA58" s="31">
        <f t="shared" si="16"/>
        <v>0</v>
      </c>
      <c r="AB58" s="31">
        <f t="shared" si="16"/>
        <v>0</v>
      </c>
      <c r="AC58" s="31">
        <f t="shared" si="16"/>
        <v>0</v>
      </c>
      <c r="AD58" s="31">
        <f t="shared" si="16"/>
        <v>0</v>
      </c>
      <c r="AE58" s="31">
        <f t="shared" si="16"/>
        <v>0</v>
      </c>
      <c r="AF58" s="31">
        <f t="shared" si="16"/>
        <v>0</v>
      </c>
      <c r="AG58" s="31">
        <f t="shared" si="16"/>
        <v>0</v>
      </c>
      <c r="AH58" s="31">
        <f t="shared" si="16"/>
        <v>0</v>
      </c>
      <c r="AI58" s="31">
        <f t="shared" si="16"/>
        <v>0</v>
      </c>
      <c r="AJ58" s="31">
        <f t="shared" si="16"/>
        <v>0</v>
      </c>
      <c r="AK58" s="31">
        <f t="shared" si="16"/>
        <v>0</v>
      </c>
      <c r="AL58" s="31">
        <f t="shared" si="16"/>
        <v>0</v>
      </c>
      <c r="AM58" s="31">
        <f t="shared" si="16"/>
        <v>0</v>
      </c>
      <c r="AN58" s="31">
        <f t="shared" si="16"/>
        <v>0</v>
      </c>
      <c r="AO58" s="31">
        <f t="shared" si="16"/>
        <v>0</v>
      </c>
      <c r="AP58" s="31">
        <f t="shared" si="16"/>
        <v>0</v>
      </c>
      <c r="AQ58" s="31">
        <f t="shared" si="16"/>
        <v>0</v>
      </c>
      <c r="AR58" s="31">
        <f t="shared" si="16"/>
        <v>49.413200000000003</v>
      </c>
      <c r="AS58" s="31">
        <f t="shared" si="16"/>
        <v>0</v>
      </c>
      <c r="AT58" s="31">
        <f t="shared" si="16"/>
        <v>0</v>
      </c>
      <c r="AU58" s="31">
        <f t="shared" si="16"/>
        <v>0</v>
      </c>
      <c r="AV58" s="31">
        <f t="shared" si="16"/>
        <v>19.485699999999998</v>
      </c>
      <c r="AW58" s="31">
        <f t="shared" si="16"/>
        <v>2.0985193587589475</v>
      </c>
      <c r="AX58" s="31">
        <f t="shared" si="16"/>
        <v>4.8999999999999998E-3</v>
      </c>
      <c r="AY58" s="31">
        <f t="shared" si="16"/>
        <v>0</v>
      </c>
      <c r="AZ58" s="31">
        <f t="shared" si="16"/>
        <v>14.766500000000001</v>
      </c>
      <c r="BA58" s="31">
        <f t="shared" si="16"/>
        <v>0</v>
      </c>
      <c r="BB58" s="31">
        <f t="shared" si="16"/>
        <v>0</v>
      </c>
      <c r="BC58" s="31">
        <f t="shared" si="16"/>
        <v>0</v>
      </c>
      <c r="BD58" s="31">
        <f t="shared" si="16"/>
        <v>0</v>
      </c>
      <c r="BE58" s="31">
        <f t="shared" si="16"/>
        <v>0</v>
      </c>
      <c r="BF58" s="31">
        <f t="shared" si="16"/>
        <v>8.5705999999999989</v>
      </c>
      <c r="BG58" s="31">
        <f t="shared" si="16"/>
        <v>0.26330000000000003</v>
      </c>
      <c r="BH58" s="31">
        <f t="shared" si="16"/>
        <v>0</v>
      </c>
      <c r="BI58" s="31">
        <f t="shared" si="16"/>
        <v>0</v>
      </c>
      <c r="BJ58" s="31">
        <f t="shared" si="16"/>
        <v>3.5484</v>
      </c>
      <c r="BK58" s="34">
        <f>SUM(BK57)</f>
        <v>98.151119358758947</v>
      </c>
    </row>
    <row r="59" spans="1:67" x14ac:dyDescent="0.2">
      <c r="A59" s="16" t="s">
        <v>77</v>
      </c>
      <c r="B59" s="20" t="s">
        <v>19</v>
      </c>
      <c r="C59" s="69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70"/>
    </row>
    <row r="60" spans="1:67" x14ac:dyDescent="0.2">
      <c r="A60" s="16"/>
      <c r="B60" s="21" t="s">
        <v>36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1">
        <v>0</v>
      </c>
      <c r="BI60" s="31">
        <v>0</v>
      </c>
      <c r="BJ60" s="31">
        <v>0</v>
      </c>
      <c r="BK60" s="34">
        <f>SUM(C60:BJ60)</f>
        <v>0</v>
      </c>
    </row>
    <row r="61" spans="1:67" x14ac:dyDescent="0.2">
      <c r="A61" s="16"/>
      <c r="B61" s="21" t="s">
        <v>86</v>
      </c>
      <c r="C61" s="31">
        <f t="shared" ref="C61:BJ61" si="17">SUM(C60)</f>
        <v>0</v>
      </c>
      <c r="D61" s="31">
        <f t="shared" si="17"/>
        <v>0</v>
      </c>
      <c r="E61" s="31">
        <f t="shared" si="17"/>
        <v>0</v>
      </c>
      <c r="F61" s="31">
        <f t="shared" si="17"/>
        <v>0</v>
      </c>
      <c r="G61" s="31">
        <f t="shared" si="17"/>
        <v>0</v>
      </c>
      <c r="H61" s="31">
        <f t="shared" si="17"/>
        <v>0</v>
      </c>
      <c r="I61" s="31">
        <f t="shared" si="17"/>
        <v>0</v>
      </c>
      <c r="J61" s="31">
        <f t="shared" si="17"/>
        <v>0</v>
      </c>
      <c r="K61" s="31">
        <f t="shared" si="17"/>
        <v>0</v>
      </c>
      <c r="L61" s="31">
        <f t="shared" si="17"/>
        <v>0</v>
      </c>
      <c r="M61" s="31">
        <f t="shared" si="17"/>
        <v>0</v>
      </c>
      <c r="N61" s="31">
        <f t="shared" si="17"/>
        <v>0</v>
      </c>
      <c r="O61" s="31">
        <f t="shared" si="17"/>
        <v>0</v>
      </c>
      <c r="P61" s="31">
        <f t="shared" si="17"/>
        <v>0</v>
      </c>
      <c r="Q61" s="31">
        <f t="shared" si="17"/>
        <v>0</v>
      </c>
      <c r="R61" s="31">
        <f t="shared" si="17"/>
        <v>0</v>
      </c>
      <c r="S61" s="31">
        <f t="shared" si="17"/>
        <v>0</v>
      </c>
      <c r="T61" s="31">
        <f t="shared" si="17"/>
        <v>0</v>
      </c>
      <c r="U61" s="31">
        <f t="shared" si="17"/>
        <v>0</v>
      </c>
      <c r="V61" s="31">
        <f t="shared" si="17"/>
        <v>0</v>
      </c>
      <c r="W61" s="31">
        <f t="shared" si="17"/>
        <v>0</v>
      </c>
      <c r="X61" s="31">
        <f t="shared" si="17"/>
        <v>0</v>
      </c>
      <c r="Y61" s="31">
        <f t="shared" si="17"/>
        <v>0</v>
      </c>
      <c r="Z61" s="31">
        <f t="shared" si="17"/>
        <v>0</v>
      </c>
      <c r="AA61" s="31">
        <f t="shared" si="17"/>
        <v>0</v>
      </c>
      <c r="AB61" s="31">
        <f t="shared" si="17"/>
        <v>0</v>
      </c>
      <c r="AC61" s="31">
        <f t="shared" si="17"/>
        <v>0</v>
      </c>
      <c r="AD61" s="31">
        <f t="shared" si="17"/>
        <v>0</v>
      </c>
      <c r="AE61" s="31">
        <f t="shared" si="17"/>
        <v>0</v>
      </c>
      <c r="AF61" s="31">
        <f t="shared" si="17"/>
        <v>0</v>
      </c>
      <c r="AG61" s="31">
        <f t="shared" si="17"/>
        <v>0</v>
      </c>
      <c r="AH61" s="31">
        <f t="shared" si="17"/>
        <v>0</v>
      </c>
      <c r="AI61" s="31">
        <f t="shared" si="17"/>
        <v>0</v>
      </c>
      <c r="AJ61" s="31">
        <f t="shared" si="17"/>
        <v>0</v>
      </c>
      <c r="AK61" s="31">
        <f t="shared" si="17"/>
        <v>0</v>
      </c>
      <c r="AL61" s="31">
        <f t="shared" si="17"/>
        <v>0</v>
      </c>
      <c r="AM61" s="31">
        <f t="shared" si="17"/>
        <v>0</v>
      </c>
      <c r="AN61" s="31">
        <f t="shared" si="17"/>
        <v>0</v>
      </c>
      <c r="AO61" s="31">
        <f t="shared" si="17"/>
        <v>0</v>
      </c>
      <c r="AP61" s="31">
        <f t="shared" si="17"/>
        <v>0</v>
      </c>
      <c r="AQ61" s="31">
        <f t="shared" si="17"/>
        <v>0</v>
      </c>
      <c r="AR61" s="31">
        <f t="shared" si="17"/>
        <v>0</v>
      </c>
      <c r="AS61" s="31">
        <f t="shared" si="17"/>
        <v>0</v>
      </c>
      <c r="AT61" s="31">
        <f t="shared" si="17"/>
        <v>0</v>
      </c>
      <c r="AU61" s="31">
        <f t="shared" si="17"/>
        <v>0</v>
      </c>
      <c r="AV61" s="31">
        <f t="shared" si="17"/>
        <v>0</v>
      </c>
      <c r="AW61" s="31">
        <f t="shared" si="17"/>
        <v>0</v>
      </c>
      <c r="AX61" s="31">
        <f t="shared" si="17"/>
        <v>0</v>
      </c>
      <c r="AY61" s="31">
        <f t="shared" si="17"/>
        <v>0</v>
      </c>
      <c r="AZ61" s="31">
        <f t="shared" si="17"/>
        <v>0</v>
      </c>
      <c r="BA61" s="31">
        <f t="shared" si="17"/>
        <v>0</v>
      </c>
      <c r="BB61" s="31">
        <f t="shared" si="17"/>
        <v>0</v>
      </c>
      <c r="BC61" s="31">
        <f t="shared" si="17"/>
        <v>0</v>
      </c>
      <c r="BD61" s="31">
        <f t="shared" si="17"/>
        <v>0</v>
      </c>
      <c r="BE61" s="31">
        <f t="shared" si="17"/>
        <v>0</v>
      </c>
      <c r="BF61" s="31">
        <f t="shared" si="17"/>
        <v>0</v>
      </c>
      <c r="BG61" s="31">
        <f t="shared" si="17"/>
        <v>0</v>
      </c>
      <c r="BH61" s="31">
        <f t="shared" si="17"/>
        <v>0</v>
      </c>
      <c r="BI61" s="31">
        <f t="shared" si="17"/>
        <v>0</v>
      </c>
      <c r="BJ61" s="31">
        <f t="shared" si="17"/>
        <v>0</v>
      </c>
      <c r="BK61" s="34">
        <f>SUM(BK60)</f>
        <v>0</v>
      </c>
    </row>
    <row r="62" spans="1:67" x14ac:dyDescent="0.2">
      <c r="A62" s="16"/>
      <c r="B62" s="22" t="s">
        <v>84</v>
      </c>
      <c r="C62" s="33">
        <f>C61+C58</f>
        <v>0</v>
      </c>
      <c r="D62" s="33">
        <f t="shared" ref="D62:BJ62" si="18">D61+D58</f>
        <v>0</v>
      </c>
      <c r="E62" s="33">
        <f t="shared" si="18"/>
        <v>0</v>
      </c>
      <c r="F62" s="33">
        <f t="shared" si="18"/>
        <v>0</v>
      </c>
      <c r="G62" s="33">
        <f t="shared" si="18"/>
        <v>0</v>
      </c>
      <c r="H62" s="33">
        <f t="shared" si="18"/>
        <v>0</v>
      </c>
      <c r="I62" s="33">
        <f t="shared" si="18"/>
        <v>0</v>
      </c>
      <c r="J62" s="33">
        <f t="shared" si="18"/>
        <v>0</v>
      </c>
      <c r="K62" s="33">
        <f t="shared" si="18"/>
        <v>0</v>
      </c>
      <c r="L62" s="33">
        <f t="shared" si="18"/>
        <v>0</v>
      </c>
      <c r="M62" s="33">
        <f t="shared" si="18"/>
        <v>0</v>
      </c>
      <c r="N62" s="33">
        <f t="shared" si="18"/>
        <v>0</v>
      </c>
      <c r="O62" s="33">
        <f t="shared" si="18"/>
        <v>0</v>
      </c>
      <c r="P62" s="33">
        <f t="shared" si="18"/>
        <v>0</v>
      </c>
      <c r="Q62" s="33">
        <f t="shared" si="18"/>
        <v>0</v>
      </c>
      <c r="R62" s="33">
        <f t="shared" si="18"/>
        <v>0</v>
      </c>
      <c r="S62" s="33">
        <f t="shared" si="18"/>
        <v>0</v>
      </c>
      <c r="T62" s="33">
        <f t="shared" si="18"/>
        <v>0</v>
      </c>
      <c r="U62" s="33">
        <f t="shared" si="18"/>
        <v>0</v>
      </c>
      <c r="V62" s="33">
        <f t="shared" si="18"/>
        <v>0</v>
      </c>
      <c r="W62" s="33">
        <f t="shared" si="18"/>
        <v>0</v>
      </c>
      <c r="X62" s="33">
        <f t="shared" si="18"/>
        <v>0</v>
      </c>
      <c r="Y62" s="33">
        <f t="shared" si="18"/>
        <v>0</v>
      </c>
      <c r="Z62" s="33">
        <f t="shared" si="18"/>
        <v>0</v>
      </c>
      <c r="AA62" s="33">
        <f t="shared" si="18"/>
        <v>0</v>
      </c>
      <c r="AB62" s="33">
        <f t="shared" si="18"/>
        <v>0</v>
      </c>
      <c r="AC62" s="33">
        <f t="shared" si="18"/>
        <v>0</v>
      </c>
      <c r="AD62" s="33">
        <f t="shared" si="18"/>
        <v>0</v>
      </c>
      <c r="AE62" s="33">
        <f t="shared" si="18"/>
        <v>0</v>
      </c>
      <c r="AF62" s="33">
        <f t="shared" si="18"/>
        <v>0</v>
      </c>
      <c r="AG62" s="33">
        <f t="shared" si="18"/>
        <v>0</v>
      </c>
      <c r="AH62" s="33">
        <f t="shared" si="18"/>
        <v>0</v>
      </c>
      <c r="AI62" s="33">
        <f t="shared" si="18"/>
        <v>0</v>
      </c>
      <c r="AJ62" s="33">
        <f t="shared" si="18"/>
        <v>0</v>
      </c>
      <c r="AK62" s="33">
        <f t="shared" si="18"/>
        <v>0</v>
      </c>
      <c r="AL62" s="33">
        <f t="shared" si="18"/>
        <v>0</v>
      </c>
      <c r="AM62" s="33">
        <f t="shared" si="18"/>
        <v>0</v>
      </c>
      <c r="AN62" s="33">
        <f t="shared" si="18"/>
        <v>0</v>
      </c>
      <c r="AO62" s="33">
        <f t="shared" si="18"/>
        <v>0</v>
      </c>
      <c r="AP62" s="33">
        <f t="shared" si="18"/>
        <v>0</v>
      </c>
      <c r="AQ62" s="33">
        <f t="shared" si="18"/>
        <v>0</v>
      </c>
      <c r="AR62" s="33">
        <f t="shared" si="18"/>
        <v>49.413200000000003</v>
      </c>
      <c r="AS62" s="33">
        <f t="shared" si="18"/>
        <v>0</v>
      </c>
      <c r="AT62" s="33">
        <f t="shared" si="18"/>
        <v>0</v>
      </c>
      <c r="AU62" s="33">
        <f t="shared" si="18"/>
        <v>0</v>
      </c>
      <c r="AV62" s="33">
        <f t="shared" si="18"/>
        <v>19.485699999999998</v>
      </c>
      <c r="AW62" s="33">
        <f t="shared" si="18"/>
        <v>2.0985193587589475</v>
      </c>
      <c r="AX62" s="33">
        <f t="shared" si="18"/>
        <v>4.8999999999999998E-3</v>
      </c>
      <c r="AY62" s="33">
        <f t="shared" si="18"/>
        <v>0</v>
      </c>
      <c r="AZ62" s="33">
        <f t="shared" si="18"/>
        <v>14.766500000000001</v>
      </c>
      <c r="BA62" s="33">
        <f t="shared" si="18"/>
        <v>0</v>
      </c>
      <c r="BB62" s="33">
        <f t="shared" si="18"/>
        <v>0</v>
      </c>
      <c r="BC62" s="33">
        <f t="shared" si="18"/>
        <v>0</v>
      </c>
      <c r="BD62" s="33">
        <f t="shared" si="18"/>
        <v>0</v>
      </c>
      <c r="BE62" s="33">
        <f t="shared" si="18"/>
        <v>0</v>
      </c>
      <c r="BF62" s="33">
        <f t="shared" si="18"/>
        <v>8.5705999999999989</v>
      </c>
      <c r="BG62" s="33">
        <f t="shared" si="18"/>
        <v>0.26330000000000003</v>
      </c>
      <c r="BH62" s="33">
        <f t="shared" si="18"/>
        <v>0</v>
      </c>
      <c r="BI62" s="33">
        <f t="shared" si="18"/>
        <v>0</v>
      </c>
      <c r="BJ62" s="33">
        <f t="shared" si="18"/>
        <v>3.5484</v>
      </c>
      <c r="BK62" s="33">
        <f>BK61+BK58</f>
        <v>98.151119358758947</v>
      </c>
      <c r="BL62" s="37"/>
      <c r="BM62" s="60"/>
    </row>
    <row r="63" spans="1:67" ht="4.5" customHeight="1" x14ac:dyDescent="0.2">
      <c r="A63" s="16"/>
      <c r="B63" s="20"/>
      <c r="C63" s="69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70"/>
    </row>
    <row r="64" spans="1:67" x14ac:dyDescent="0.2">
      <c r="A64" s="16" t="s">
        <v>20</v>
      </c>
      <c r="B64" s="19" t="s">
        <v>21</v>
      </c>
      <c r="C64" s="69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70"/>
    </row>
    <row r="65" spans="1:65" x14ac:dyDescent="0.2">
      <c r="A65" s="16" t="s">
        <v>76</v>
      </c>
      <c r="B65" s="20" t="s">
        <v>22</v>
      </c>
      <c r="C65" s="69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70"/>
    </row>
    <row r="66" spans="1:65" x14ac:dyDescent="0.2">
      <c r="A66" s="16"/>
      <c r="B66" s="21" t="s">
        <v>36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4">
        <f>SUM(C66:BJ66)</f>
        <v>0</v>
      </c>
    </row>
    <row r="67" spans="1:65" x14ac:dyDescent="0.2">
      <c r="A67" s="16"/>
      <c r="B67" s="22" t="s">
        <v>83</v>
      </c>
      <c r="C67" s="31">
        <f t="shared" ref="C67:BJ67" si="19">SUM(C66)</f>
        <v>0</v>
      </c>
      <c r="D67" s="31">
        <f t="shared" si="19"/>
        <v>0</v>
      </c>
      <c r="E67" s="31">
        <f t="shared" si="19"/>
        <v>0</v>
      </c>
      <c r="F67" s="31">
        <f t="shared" si="19"/>
        <v>0</v>
      </c>
      <c r="G67" s="31">
        <f t="shared" si="19"/>
        <v>0</v>
      </c>
      <c r="H67" s="31">
        <f t="shared" si="19"/>
        <v>0</v>
      </c>
      <c r="I67" s="31">
        <f t="shared" si="19"/>
        <v>0</v>
      </c>
      <c r="J67" s="31">
        <f t="shared" si="19"/>
        <v>0</v>
      </c>
      <c r="K67" s="31">
        <f t="shared" si="19"/>
        <v>0</v>
      </c>
      <c r="L67" s="31">
        <f t="shared" si="19"/>
        <v>0</v>
      </c>
      <c r="M67" s="31">
        <f t="shared" si="19"/>
        <v>0</v>
      </c>
      <c r="N67" s="31">
        <f t="shared" si="19"/>
        <v>0</v>
      </c>
      <c r="O67" s="31">
        <f t="shared" si="19"/>
        <v>0</v>
      </c>
      <c r="P67" s="31">
        <f t="shared" si="19"/>
        <v>0</v>
      </c>
      <c r="Q67" s="31">
        <f t="shared" si="19"/>
        <v>0</v>
      </c>
      <c r="R67" s="31">
        <f t="shared" si="19"/>
        <v>0</v>
      </c>
      <c r="S67" s="31">
        <f t="shared" si="19"/>
        <v>0</v>
      </c>
      <c r="T67" s="31">
        <f t="shared" si="19"/>
        <v>0</v>
      </c>
      <c r="U67" s="31">
        <f t="shared" si="19"/>
        <v>0</v>
      </c>
      <c r="V67" s="31">
        <f t="shared" si="19"/>
        <v>0</v>
      </c>
      <c r="W67" s="31">
        <f t="shared" si="19"/>
        <v>0</v>
      </c>
      <c r="X67" s="31">
        <f t="shared" si="19"/>
        <v>0</v>
      </c>
      <c r="Y67" s="31">
        <f t="shared" si="19"/>
        <v>0</v>
      </c>
      <c r="Z67" s="31">
        <f t="shared" si="19"/>
        <v>0</v>
      </c>
      <c r="AA67" s="31">
        <f t="shared" si="19"/>
        <v>0</v>
      </c>
      <c r="AB67" s="31">
        <f t="shared" si="19"/>
        <v>0</v>
      </c>
      <c r="AC67" s="31">
        <f t="shared" si="19"/>
        <v>0</v>
      </c>
      <c r="AD67" s="31">
        <f t="shared" si="19"/>
        <v>0</v>
      </c>
      <c r="AE67" s="31">
        <f t="shared" si="19"/>
        <v>0</v>
      </c>
      <c r="AF67" s="31">
        <f t="shared" si="19"/>
        <v>0</v>
      </c>
      <c r="AG67" s="31">
        <f t="shared" si="19"/>
        <v>0</v>
      </c>
      <c r="AH67" s="31">
        <f t="shared" si="19"/>
        <v>0</v>
      </c>
      <c r="AI67" s="31">
        <f t="shared" si="19"/>
        <v>0</v>
      </c>
      <c r="AJ67" s="31">
        <f t="shared" si="19"/>
        <v>0</v>
      </c>
      <c r="AK67" s="31">
        <f t="shared" si="19"/>
        <v>0</v>
      </c>
      <c r="AL67" s="31">
        <f t="shared" si="19"/>
        <v>0</v>
      </c>
      <c r="AM67" s="31">
        <f t="shared" si="19"/>
        <v>0</v>
      </c>
      <c r="AN67" s="31">
        <f t="shared" si="19"/>
        <v>0</v>
      </c>
      <c r="AO67" s="31">
        <f t="shared" si="19"/>
        <v>0</v>
      </c>
      <c r="AP67" s="31">
        <f t="shared" si="19"/>
        <v>0</v>
      </c>
      <c r="AQ67" s="31">
        <f t="shared" si="19"/>
        <v>0</v>
      </c>
      <c r="AR67" s="31">
        <f t="shared" si="19"/>
        <v>0</v>
      </c>
      <c r="AS67" s="31">
        <f t="shared" si="19"/>
        <v>0</v>
      </c>
      <c r="AT67" s="31">
        <f t="shared" si="19"/>
        <v>0</v>
      </c>
      <c r="AU67" s="31">
        <f t="shared" si="19"/>
        <v>0</v>
      </c>
      <c r="AV67" s="31">
        <f t="shared" si="19"/>
        <v>0</v>
      </c>
      <c r="AW67" s="31">
        <f t="shared" si="19"/>
        <v>0</v>
      </c>
      <c r="AX67" s="31">
        <f t="shared" si="19"/>
        <v>0</v>
      </c>
      <c r="AY67" s="31">
        <f t="shared" si="19"/>
        <v>0</v>
      </c>
      <c r="AZ67" s="31">
        <f t="shared" si="19"/>
        <v>0</v>
      </c>
      <c r="BA67" s="31">
        <f t="shared" si="19"/>
        <v>0</v>
      </c>
      <c r="BB67" s="31">
        <f t="shared" si="19"/>
        <v>0</v>
      </c>
      <c r="BC67" s="31">
        <f t="shared" si="19"/>
        <v>0</v>
      </c>
      <c r="BD67" s="31">
        <f t="shared" si="19"/>
        <v>0</v>
      </c>
      <c r="BE67" s="31">
        <f t="shared" si="19"/>
        <v>0</v>
      </c>
      <c r="BF67" s="31">
        <f t="shared" si="19"/>
        <v>0</v>
      </c>
      <c r="BG67" s="31">
        <f t="shared" si="19"/>
        <v>0</v>
      </c>
      <c r="BH67" s="31">
        <f t="shared" si="19"/>
        <v>0</v>
      </c>
      <c r="BI67" s="31">
        <f t="shared" si="19"/>
        <v>0</v>
      </c>
      <c r="BJ67" s="31">
        <f t="shared" si="19"/>
        <v>0</v>
      </c>
      <c r="BK67" s="34">
        <f>SUM(BK66)</f>
        <v>0</v>
      </c>
    </row>
    <row r="68" spans="1:65" ht="4.5" customHeight="1" x14ac:dyDescent="0.2">
      <c r="A68" s="16"/>
      <c r="B68" s="24"/>
      <c r="C68" s="69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/>
      <c r="BH68" s="67"/>
      <c r="BI68" s="67"/>
      <c r="BJ68" s="67"/>
      <c r="BK68" s="70"/>
    </row>
    <row r="69" spans="1:65" x14ac:dyDescent="0.2">
      <c r="A69" s="16"/>
      <c r="B69" s="25" t="s">
        <v>99</v>
      </c>
      <c r="C69" s="39">
        <f>C28+C47+C53+C62+C67</f>
        <v>0</v>
      </c>
      <c r="D69" s="39">
        <f t="shared" ref="D69:BJ69" si="20">D28+D47+D53+D62+D67</f>
        <v>241.32707264218553</v>
      </c>
      <c r="E69" s="39">
        <f t="shared" si="20"/>
        <v>0</v>
      </c>
      <c r="F69" s="39">
        <f t="shared" si="20"/>
        <v>0</v>
      </c>
      <c r="G69" s="39">
        <f t="shared" si="20"/>
        <v>0</v>
      </c>
      <c r="H69" s="39">
        <f t="shared" si="20"/>
        <v>51.747283301988105</v>
      </c>
      <c r="I69" s="39">
        <f t="shared" si="20"/>
        <v>266.16565255241107</v>
      </c>
      <c r="J69" s="39">
        <f t="shared" si="20"/>
        <v>225.07403732496616</v>
      </c>
      <c r="K69" s="39">
        <f t="shared" si="20"/>
        <v>0</v>
      </c>
      <c r="L69" s="39">
        <f t="shared" si="20"/>
        <v>108.01479332467535</v>
      </c>
      <c r="M69" s="39">
        <f t="shared" si="20"/>
        <v>0</v>
      </c>
      <c r="N69" s="39">
        <f t="shared" si="20"/>
        <v>0</v>
      </c>
      <c r="O69" s="39">
        <f t="shared" si="20"/>
        <v>0</v>
      </c>
      <c r="P69" s="39">
        <f t="shared" si="20"/>
        <v>0</v>
      </c>
      <c r="Q69" s="39">
        <f t="shared" si="20"/>
        <v>0</v>
      </c>
      <c r="R69" s="39">
        <f t="shared" si="20"/>
        <v>34.87317731618058</v>
      </c>
      <c r="S69" s="39">
        <f t="shared" si="20"/>
        <v>678.92528499313823</v>
      </c>
      <c r="T69" s="39">
        <f t="shared" si="20"/>
        <v>207.99441219290094</v>
      </c>
      <c r="U69" s="39">
        <f t="shared" si="20"/>
        <v>0</v>
      </c>
      <c r="V69" s="39">
        <f t="shared" si="20"/>
        <v>15.6697091020456</v>
      </c>
      <c r="W69" s="39">
        <f t="shared" si="20"/>
        <v>0</v>
      </c>
      <c r="X69" s="39">
        <f t="shared" si="20"/>
        <v>1.3709616120000001E-4</v>
      </c>
      <c r="Y69" s="39">
        <f t="shared" si="20"/>
        <v>0</v>
      </c>
      <c r="Z69" s="39">
        <f t="shared" si="20"/>
        <v>0</v>
      </c>
      <c r="AA69" s="39">
        <f t="shared" si="20"/>
        <v>0</v>
      </c>
      <c r="AB69" s="39">
        <f t="shared" si="20"/>
        <v>422.78322650229461</v>
      </c>
      <c r="AC69" s="39">
        <f t="shared" si="20"/>
        <v>103.81766953479354</v>
      </c>
      <c r="AD69" s="39">
        <f t="shared" si="20"/>
        <v>14.306125952031699</v>
      </c>
      <c r="AE69" s="39">
        <f t="shared" si="20"/>
        <v>0</v>
      </c>
      <c r="AF69" s="39">
        <f t="shared" si="20"/>
        <v>389.48716732618334</v>
      </c>
      <c r="AG69" s="39">
        <f t="shared" si="20"/>
        <v>0</v>
      </c>
      <c r="AH69" s="39">
        <f t="shared" si="20"/>
        <v>0</v>
      </c>
      <c r="AI69" s="39">
        <f t="shared" si="20"/>
        <v>0</v>
      </c>
      <c r="AJ69" s="39">
        <f t="shared" si="20"/>
        <v>0</v>
      </c>
      <c r="AK69" s="39">
        <f t="shared" si="20"/>
        <v>0</v>
      </c>
      <c r="AL69" s="39">
        <f t="shared" si="20"/>
        <v>454.04532347009291</v>
      </c>
      <c r="AM69" s="39">
        <f t="shared" si="20"/>
        <v>62.492225541905697</v>
      </c>
      <c r="AN69" s="39">
        <f t="shared" si="20"/>
        <v>170.44214356677148</v>
      </c>
      <c r="AO69" s="39">
        <f t="shared" si="20"/>
        <v>0</v>
      </c>
      <c r="AP69" s="39">
        <f t="shared" si="20"/>
        <v>216.84881062858275</v>
      </c>
      <c r="AQ69" s="39">
        <f t="shared" si="20"/>
        <v>0</v>
      </c>
      <c r="AR69" s="39">
        <f t="shared" si="20"/>
        <v>49.413200000000003</v>
      </c>
      <c r="AS69" s="39">
        <f t="shared" si="20"/>
        <v>0</v>
      </c>
      <c r="AT69" s="39">
        <f t="shared" si="20"/>
        <v>0</v>
      </c>
      <c r="AU69" s="39">
        <f t="shared" si="20"/>
        <v>0</v>
      </c>
      <c r="AV69" s="39">
        <f t="shared" si="20"/>
        <v>475.93615790618622</v>
      </c>
      <c r="AW69" s="39">
        <f t="shared" si="20"/>
        <v>168.78030573977654</v>
      </c>
      <c r="AX69" s="39">
        <f t="shared" si="20"/>
        <v>21.315742945676799</v>
      </c>
      <c r="AY69" s="39">
        <f t="shared" si="20"/>
        <v>0</v>
      </c>
      <c r="AZ69" s="39">
        <f t="shared" si="20"/>
        <v>244.28447745755693</v>
      </c>
      <c r="BA69" s="39">
        <f t="shared" si="20"/>
        <v>0</v>
      </c>
      <c r="BB69" s="39">
        <f t="shared" si="20"/>
        <v>0</v>
      </c>
      <c r="BC69" s="39">
        <f t="shared" si="20"/>
        <v>0</v>
      </c>
      <c r="BD69" s="39">
        <f t="shared" si="20"/>
        <v>0</v>
      </c>
      <c r="BE69" s="39">
        <f t="shared" si="20"/>
        <v>0</v>
      </c>
      <c r="BF69" s="39">
        <f t="shared" si="20"/>
        <v>127.48063601694551</v>
      </c>
      <c r="BG69" s="39">
        <f t="shared" si="20"/>
        <v>14.148201242081901</v>
      </c>
      <c r="BH69" s="39">
        <f t="shared" si="20"/>
        <v>42.979708746386493</v>
      </c>
      <c r="BI69" s="39">
        <f t="shared" si="20"/>
        <v>0</v>
      </c>
      <c r="BJ69" s="39">
        <f t="shared" si="20"/>
        <v>38.953223099345756</v>
      </c>
      <c r="BK69" s="39">
        <f>BK28+BK47+BK53+BK62+BK67</f>
        <v>4847.3059055232652</v>
      </c>
      <c r="BL69" s="37"/>
      <c r="BM69" s="44"/>
    </row>
    <row r="70" spans="1:65" ht="4.5" customHeight="1" x14ac:dyDescent="0.2">
      <c r="A70" s="16"/>
      <c r="B70" s="25"/>
      <c r="C70" s="66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8"/>
    </row>
    <row r="71" spans="1:65" ht="14.25" customHeight="1" x14ac:dyDescent="0.3">
      <c r="A71" s="16" t="s">
        <v>5</v>
      </c>
      <c r="B71" s="26" t="s">
        <v>24</v>
      </c>
      <c r="C71" s="66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8"/>
    </row>
    <row r="72" spans="1:65" x14ac:dyDescent="0.2">
      <c r="A72" s="16"/>
      <c r="B72" s="29" t="s">
        <v>112</v>
      </c>
      <c r="C72" s="35">
        <v>0</v>
      </c>
      <c r="D72" s="35">
        <v>0.90789844006450005</v>
      </c>
      <c r="E72" s="35">
        <v>0</v>
      </c>
      <c r="F72" s="35">
        <v>0</v>
      </c>
      <c r="G72" s="35">
        <v>0</v>
      </c>
      <c r="H72" s="35">
        <v>2.5273141001828976</v>
      </c>
      <c r="I72" s="35">
        <v>0.101352413516</v>
      </c>
      <c r="J72" s="35">
        <v>0</v>
      </c>
      <c r="K72" s="35">
        <v>0</v>
      </c>
      <c r="L72" s="35">
        <v>0.5774048720638999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2.4017736424904941</v>
      </c>
      <c r="S72" s="35">
        <v>2.3814729612899998E-2</v>
      </c>
      <c r="T72" s="35">
        <v>0</v>
      </c>
      <c r="U72" s="35">
        <v>0</v>
      </c>
      <c r="V72" s="35">
        <v>0.57640713725730008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15.591608499580614</v>
      </c>
      <c r="AC72" s="35">
        <v>0.24517264419290005</v>
      </c>
      <c r="AD72" s="35">
        <v>0</v>
      </c>
      <c r="AE72" s="35">
        <v>0</v>
      </c>
      <c r="AF72" s="35">
        <v>4.0870921823834037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11.293490252287082</v>
      </c>
      <c r="AM72" s="35">
        <v>0.2178637697094</v>
      </c>
      <c r="AN72" s="35">
        <v>0</v>
      </c>
      <c r="AO72" s="35">
        <v>0</v>
      </c>
      <c r="AP72" s="35">
        <v>1.6500222774506001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5.7943755022257788</v>
      </c>
      <c r="AW72" s="35">
        <v>9.6250932451200019E-2</v>
      </c>
      <c r="AX72" s="35">
        <v>0</v>
      </c>
      <c r="AY72" s="35">
        <v>0</v>
      </c>
      <c r="AZ72" s="35">
        <v>1.9006342085147003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2.3570194175415966</v>
      </c>
      <c r="BG72" s="35">
        <v>3.2751025225700003E-2</v>
      </c>
      <c r="BH72" s="35">
        <v>0</v>
      </c>
      <c r="BI72" s="35">
        <v>0</v>
      </c>
      <c r="BJ72" s="35">
        <v>1.21954255483E-2</v>
      </c>
      <c r="BK72" s="34">
        <f>SUM(C72:BJ72)</f>
        <v>50.394441472299263</v>
      </c>
      <c r="BL72" s="37"/>
      <c r="BM72" s="44"/>
    </row>
    <row r="73" spans="1:65" ht="13.5" thickBot="1" x14ac:dyDescent="0.25">
      <c r="A73" s="27"/>
      <c r="B73" s="22" t="s">
        <v>83</v>
      </c>
      <c r="C73" s="31">
        <f t="shared" ref="C73:BJ73" si="21">SUM(C72)</f>
        <v>0</v>
      </c>
      <c r="D73" s="31">
        <f t="shared" si="21"/>
        <v>0.90789844006450005</v>
      </c>
      <c r="E73" s="31">
        <f t="shared" si="21"/>
        <v>0</v>
      </c>
      <c r="F73" s="31">
        <f t="shared" si="21"/>
        <v>0</v>
      </c>
      <c r="G73" s="31">
        <f t="shared" si="21"/>
        <v>0</v>
      </c>
      <c r="H73" s="31">
        <f t="shared" si="21"/>
        <v>2.5273141001828976</v>
      </c>
      <c r="I73" s="31">
        <f t="shared" si="21"/>
        <v>0.101352413516</v>
      </c>
      <c r="J73" s="31">
        <f t="shared" si="21"/>
        <v>0</v>
      </c>
      <c r="K73" s="31">
        <f t="shared" si="21"/>
        <v>0</v>
      </c>
      <c r="L73" s="31">
        <f t="shared" si="21"/>
        <v>0.5774048720638999</v>
      </c>
      <c r="M73" s="31">
        <f t="shared" si="21"/>
        <v>0</v>
      </c>
      <c r="N73" s="31">
        <f t="shared" si="21"/>
        <v>0</v>
      </c>
      <c r="O73" s="31">
        <f t="shared" si="21"/>
        <v>0</v>
      </c>
      <c r="P73" s="31">
        <f t="shared" si="21"/>
        <v>0</v>
      </c>
      <c r="Q73" s="31">
        <f t="shared" si="21"/>
        <v>0</v>
      </c>
      <c r="R73" s="31">
        <f t="shared" si="21"/>
        <v>2.4017736424904941</v>
      </c>
      <c r="S73" s="31">
        <f t="shared" si="21"/>
        <v>2.3814729612899998E-2</v>
      </c>
      <c r="T73" s="31">
        <f t="shared" si="21"/>
        <v>0</v>
      </c>
      <c r="U73" s="31">
        <f t="shared" si="21"/>
        <v>0</v>
      </c>
      <c r="V73" s="31">
        <f t="shared" si="21"/>
        <v>0.57640713725730008</v>
      </c>
      <c r="W73" s="31">
        <f t="shared" si="21"/>
        <v>0</v>
      </c>
      <c r="X73" s="31">
        <f t="shared" si="21"/>
        <v>0</v>
      </c>
      <c r="Y73" s="31">
        <f t="shared" si="21"/>
        <v>0</v>
      </c>
      <c r="Z73" s="31">
        <f t="shared" si="21"/>
        <v>0</v>
      </c>
      <c r="AA73" s="31">
        <f t="shared" si="21"/>
        <v>0</v>
      </c>
      <c r="AB73" s="31">
        <f t="shared" si="21"/>
        <v>15.591608499580614</v>
      </c>
      <c r="AC73" s="31">
        <f t="shared" si="21"/>
        <v>0.24517264419290005</v>
      </c>
      <c r="AD73" s="31">
        <f t="shared" si="21"/>
        <v>0</v>
      </c>
      <c r="AE73" s="31">
        <f t="shared" si="21"/>
        <v>0</v>
      </c>
      <c r="AF73" s="31">
        <f t="shared" si="21"/>
        <v>4.0870921823834037</v>
      </c>
      <c r="AG73" s="31">
        <f t="shared" si="21"/>
        <v>0</v>
      </c>
      <c r="AH73" s="31">
        <f t="shared" si="21"/>
        <v>0</v>
      </c>
      <c r="AI73" s="31">
        <f t="shared" si="21"/>
        <v>0</v>
      </c>
      <c r="AJ73" s="31">
        <f t="shared" si="21"/>
        <v>0</v>
      </c>
      <c r="AK73" s="31">
        <f t="shared" si="21"/>
        <v>0</v>
      </c>
      <c r="AL73" s="31">
        <f t="shared" si="21"/>
        <v>11.293490252287082</v>
      </c>
      <c r="AM73" s="31">
        <f t="shared" si="21"/>
        <v>0.2178637697094</v>
      </c>
      <c r="AN73" s="31">
        <f t="shared" si="21"/>
        <v>0</v>
      </c>
      <c r="AO73" s="31">
        <f t="shared" si="21"/>
        <v>0</v>
      </c>
      <c r="AP73" s="31">
        <f t="shared" si="21"/>
        <v>1.6500222774506001</v>
      </c>
      <c r="AQ73" s="31">
        <f t="shared" si="21"/>
        <v>0</v>
      </c>
      <c r="AR73" s="31">
        <f t="shared" si="21"/>
        <v>0</v>
      </c>
      <c r="AS73" s="31">
        <f t="shared" si="21"/>
        <v>0</v>
      </c>
      <c r="AT73" s="31">
        <f t="shared" si="21"/>
        <v>0</v>
      </c>
      <c r="AU73" s="31">
        <f t="shared" si="21"/>
        <v>0</v>
      </c>
      <c r="AV73" s="31">
        <f t="shared" si="21"/>
        <v>5.7943755022257788</v>
      </c>
      <c r="AW73" s="31">
        <f t="shared" si="21"/>
        <v>9.6250932451200019E-2</v>
      </c>
      <c r="AX73" s="31">
        <f t="shared" si="21"/>
        <v>0</v>
      </c>
      <c r="AY73" s="31">
        <f t="shared" si="21"/>
        <v>0</v>
      </c>
      <c r="AZ73" s="31">
        <f t="shared" si="21"/>
        <v>1.9006342085147003</v>
      </c>
      <c r="BA73" s="31">
        <f t="shared" si="21"/>
        <v>0</v>
      </c>
      <c r="BB73" s="31">
        <f t="shared" si="21"/>
        <v>0</v>
      </c>
      <c r="BC73" s="31">
        <f t="shared" si="21"/>
        <v>0</v>
      </c>
      <c r="BD73" s="31">
        <f t="shared" si="21"/>
        <v>0</v>
      </c>
      <c r="BE73" s="31">
        <f t="shared" si="21"/>
        <v>0</v>
      </c>
      <c r="BF73" s="31">
        <f t="shared" si="21"/>
        <v>2.3570194175415966</v>
      </c>
      <c r="BG73" s="31">
        <f t="shared" si="21"/>
        <v>3.2751025225700003E-2</v>
      </c>
      <c r="BH73" s="31">
        <f t="shared" si="21"/>
        <v>0</v>
      </c>
      <c r="BI73" s="31">
        <f t="shared" si="21"/>
        <v>0</v>
      </c>
      <c r="BJ73" s="31">
        <f t="shared" si="21"/>
        <v>1.21954255483E-2</v>
      </c>
      <c r="BK73" s="34">
        <f>SUM(BK72)</f>
        <v>50.394441472299263</v>
      </c>
    </row>
    <row r="74" spans="1:65" ht="6" customHeight="1" x14ac:dyDescent="0.2">
      <c r="A74" s="4"/>
      <c r="B74" s="18"/>
    </row>
    <row r="75" spans="1:65" x14ac:dyDescent="0.2">
      <c r="A75" s="4"/>
      <c r="B75" s="4" t="s">
        <v>122</v>
      </c>
      <c r="L75" s="17" t="s">
        <v>37</v>
      </c>
      <c r="BK75" s="37"/>
      <c r="BL75" s="37"/>
    </row>
    <row r="76" spans="1:65" x14ac:dyDescent="0.2">
      <c r="A76" s="4"/>
      <c r="B76" s="4" t="s">
        <v>123</v>
      </c>
      <c r="L76" s="4" t="s">
        <v>29</v>
      </c>
      <c r="BK76" s="37"/>
    </row>
    <row r="77" spans="1:65" x14ac:dyDescent="0.2">
      <c r="L77" s="4" t="s">
        <v>30</v>
      </c>
      <c r="BK77" s="44"/>
    </row>
    <row r="78" spans="1:65" x14ac:dyDescent="0.2">
      <c r="B78" s="4" t="s">
        <v>32</v>
      </c>
      <c r="L78" s="4" t="s">
        <v>98</v>
      </c>
      <c r="BK78" s="44"/>
    </row>
    <row r="79" spans="1:65" x14ac:dyDescent="0.2">
      <c r="B79" s="4" t="s">
        <v>33</v>
      </c>
      <c r="L79" s="4" t="s">
        <v>100</v>
      </c>
      <c r="BK79" s="44"/>
    </row>
    <row r="80" spans="1:65" x14ac:dyDescent="0.2">
      <c r="B80" s="4"/>
      <c r="L80" s="4" t="s">
        <v>31</v>
      </c>
      <c r="BK80" s="44"/>
    </row>
    <row r="81" spans="2:63" x14ac:dyDescent="0.2">
      <c r="BK81" s="44"/>
    </row>
    <row r="82" spans="2:63" x14ac:dyDescent="0.2">
      <c r="BK82" s="38"/>
    </row>
    <row r="83" spans="2:63" x14ac:dyDescent="0.2">
      <c r="BK83" s="44"/>
    </row>
    <row r="88" spans="2:63" x14ac:dyDescent="0.2">
      <c r="B88" s="4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50:BK50"/>
    <mergeCell ref="C49:BK49"/>
    <mergeCell ref="C48:BK48"/>
    <mergeCell ref="C34:BK34"/>
    <mergeCell ref="C31:BK31"/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  <ignoredErrors>
    <ignoredError sqref="C58:BK58 BK57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M49"/>
  <sheetViews>
    <sheetView workbookViewId="0"/>
  </sheetViews>
  <sheetFormatPr defaultRowHeight="12.75" x14ac:dyDescent="0.2"/>
  <cols>
    <col min="1" max="1" width="2.28515625" style="47" customWidth="1"/>
    <col min="2" max="2" width="6.42578125" style="47" customWidth="1"/>
    <col min="3" max="3" width="25.28515625" style="47" bestFit="1" customWidth="1"/>
    <col min="4" max="6" width="18.28515625" style="47" bestFit="1" customWidth="1"/>
    <col min="7" max="7" width="17.28515625" style="47" bestFit="1" customWidth="1"/>
    <col min="8" max="8" width="19.85546875" style="47" bestFit="1" customWidth="1"/>
    <col min="9" max="9" width="15.85546875" style="47" bestFit="1" customWidth="1"/>
    <col min="10" max="10" width="17" style="47" bestFit="1" customWidth="1"/>
    <col min="11" max="12" width="19.85546875" style="47" bestFit="1" customWidth="1"/>
    <col min="13" max="16384" width="9.140625" style="47"/>
  </cols>
  <sheetData>
    <row r="2" spans="2:12" ht="17.25" customHeight="1" x14ac:dyDescent="0.2">
      <c r="B2" s="91" t="s">
        <v>130</v>
      </c>
      <c r="C2" s="92"/>
      <c r="D2" s="92"/>
      <c r="E2" s="92"/>
      <c r="F2" s="92"/>
      <c r="G2" s="92"/>
      <c r="H2" s="92"/>
      <c r="I2" s="92"/>
      <c r="J2" s="92"/>
      <c r="K2" s="92"/>
      <c r="L2" s="93"/>
    </row>
    <row r="3" spans="2:12" ht="17.25" customHeight="1" x14ac:dyDescent="0.2">
      <c r="B3" s="91" t="s">
        <v>113</v>
      </c>
      <c r="C3" s="92"/>
      <c r="D3" s="92"/>
      <c r="E3" s="92"/>
      <c r="F3" s="92"/>
      <c r="G3" s="92"/>
      <c r="H3" s="92"/>
      <c r="I3" s="92"/>
      <c r="J3" s="92"/>
      <c r="K3" s="92"/>
      <c r="L3" s="93"/>
    </row>
    <row r="4" spans="2:12" ht="30" x14ac:dyDescent="0.2">
      <c r="B4" s="46" t="s">
        <v>75</v>
      </c>
      <c r="C4" s="48" t="s">
        <v>38</v>
      </c>
      <c r="D4" s="48" t="s">
        <v>87</v>
      </c>
      <c r="E4" s="48" t="s">
        <v>88</v>
      </c>
      <c r="F4" s="48" t="s">
        <v>7</v>
      </c>
      <c r="G4" s="48" t="s">
        <v>8</v>
      </c>
      <c r="H4" s="48" t="s">
        <v>21</v>
      </c>
      <c r="I4" s="48" t="s">
        <v>94</v>
      </c>
      <c r="J4" s="48" t="s">
        <v>95</v>
      </c>
      <c r="K4" s="48" t="s">
        <v>74</v>
      </c>
      <c r="L4" s="48" t="s">
        <v>96</v>
      </c>
    </row>
    <row r="5" spans="2:12" x14ac:dyDescent="0.2">
      <c r="B5" s="49">
        <v>1</v>
      </c>
      <c r="C5" s="50" t="s">
        <v>39</v>
      </c>
      <c r="D5" s="51">
        <v>0</v>
      </c>
      <c r="E5" s="51">
        <v>0</v>
      </c>
      <c r="F5" s="51">
        <v>0.2226624039665</v>
      </c>
      <c r="G5" s="51">
        <v>7.0623377418000009E-3</v>
      </c>
      <c r="H5" s="51">
        <v>0</v>
      </c>
      <c r="I5" s="62">
        <v>0</v>
      </c>
      <c r="J5" s="52">
        <v>0</v>
      </c>
      <c r="K5" s="52">
        <f>SUM(D5:J5)</f>
        <v>0.22972474170830001</v>
      </c>
      <c r="L5" s="51">
        <v>9.8901806399999992E-5</v>
      </c>
    </row>
    <row r="6" spans="2:12" x14ac:dyDescent="0.2">
      <c r="B6" s="49">
        <v>2</v>
      </c>
      <c r="C6" s="53" t="s">
        <v>40</v>
      </c>
      <c r="D6" s="51">
        <v>2.9688771483515</v>
      </c>
      <c r="E6" s="51">
        <v>2.1759750097069994</v>
      </c>
      <c r="F6" s="51">
        <v>26.873186606357372</v>
      </c>
      <c r="G6" s="51">
        <v>2.0555423784298092</v>
      </c>
      <c r="H6" s="51">
        <v>0</v>
      </c>
      <c r="I6" s="51">
        <v>0.90010000000000001</v>
      </c>
      <c r="J6" s="52">
        <v>0</v>
      </c>
      <c r="K6" s="52">
        <f t="shared" ref="K6:K41" si="0">SUM(D6:J6)</f>
        <v>34.973681142845685</v>
      </c>
      <c r="L6" s="51">
        <v>0.52502598762879971</v>
      </c>
    </row>
    <row r="7" spans="2:12" x14ac:dyDescent="0.2">
      <c r="B7" s="49">
        <v>3</v>
      </c>
      <c r="C7" s="50" t="s">
        <v>41</v>
      </c>
      <c r="D7" s="51">
        <v>1.30365179032E-2</v>
      </c>
      <c r="E7" s="51">
        <v>0</v>
      </c>
      <c r="F7" s="51">
        <v>0.59005736338460013</v>
      </c>
      <c r="G7" s="51">
        <v>9.8918107741000003E-3</v>
      </c>
      <c r="H7" s="51">
        <v>0</v>
      </c>
      <c r="I7" s="51">
        <v>5.1999999999999998E-3</v>
      </c>
      <c r="J7" s="52">
        <v>0</v>
      </c>
      <c r="K7" s="52">
        <f t="shared" si="0"/>
        <v>0.61818569206190011</v>
      </c>
      <c r="L7" s="51">
        <v>8.8640701676899969E-2</v>
      </c>
    </row>
    <row r="8" spans="2:12" x14ac:dyDescent="0.2">
      <c r="B8" s="49">
        <v>4</v>
      </c>
      <c r="C8" s="53" t="s">
        <v>42</v>
      </c>
      <c r="D8" s="51">
        <v>3.4865241435463012</v>
      </c>
      <c r="E8" s="51">
        <v>0.51683921764349994</v>
      </c>
      <c r="F8" s="51">
        <v>12.346544093221077</v>
      </c>
      <c r="G8" s="51">
        <v>2.7350694273107612</v>
      </c>
      <c r="H8" s="51">
        <v>0</v>
      </c>
      <c r="I8" s="51">
        <v>0.25659999999999999</v>
      </c>
      <c r="J8" s="52">
        <v>0</v>
      </c>
      <c r="K8" s="52">
        <f t="shared" si="0"/>
        <v>19.34157688172164</v>
      </c>
      <c r="L8" s="51">
        <v>0.64016886511810034</v>
      </c>
    </row>
    <row r="9" spans="2:12" x14ac:dyDescent="0.2">
      <c r="B9" s="49">
        <v>5</v>
      </c>
      <c r="C9" s="53" t="s">
        <v>43</v>
      </c>
      <c r="D9" s="51">
        <v>1.0739274219635997</v>
      </c>
      <c r="E9" s="51">
        <v>0.97437967112560009</v>
      </c>
      <c r="F9" s="51">
        <v>39.255796282687513</v>
      </c>
      <c r="G9" s="51">
        <v>6.3027875717653101</v>
      </c>
      <c r="H9" s="51">
        <v>0</v>
      </c>
      <c r="I9" s="51">
        <v>1.3111999999999999</v>
      </c>
      <c r="J9" s="52">
        <v>0</v>
      </c>
      <c r="K9" s="52">
        <f t="shared" si="0"/>
        <v>48.918090947542019</v>
      </c>
      <c r="L9" s="51">
        <v>0.97273005027159931</v>
      </c>
    </row>
    <row r="10" spans="2:12" x14ac:dyDescent="0.2">
      <c r="B10" s="49">
        <v>6</v>
      </c>
      <c r="C10" s="53" t="s">
        <v>44</v>
      </c>
      <c r="D10" s="51">
        <v>19.865815015192599</v>
      </c>
      <c r="E10" s="51">
        <v>2.7259134174182003</v>
      </c>
      <c r="F10" s="51">
        <v>16.502494018888861</v>
      </c>
      <c r="G10" s="51">
        <v>1.7713769608993999</v>
      </c>
      <c r="H10" s="51">
        <v>0</v>
      </c>
      <c r="I10" s="51">
        <v>0.2157</v>
      </c>
      <c r="J10" s="52">
        <v>0</v>
      </c>
      <c r="K10" s="52">
        <f t="shared" si="0"/>
        <v>41.081299412399062</v>
      </c>
      <c r="L10" s="51">
        <v>0.39839648754459983</v>
      </c>
    </row>
    <row r="11" spans="2:12" x14ac:dyDescent="0.2">
      <c r="B11" s="49">
        <v>7</v>
      </c>
      <c r="C11" s="53" t="s">
        <v>45</v>
      </c>
      <c r="D11" s="51">
        <v>21.615635253639695</v>
      </c>
      <c r="E11" s="51">
        <v>8.427297226863093</v>
      </c>
      <c r="F11" s="51">
        <v>31.637856103486406</v>
      </c>
      <c r="G11" s="51">
        <v>7.3158380544485979</v>
      </c>
      <c r="H11" s="51">
        <v>0</v>
      </c>
      <c r="I11" s="62">
        <v>0</v>
      </c>
      <c r="J11" s="52">
        <v>0</v>
      </c>
      <c r="K11" s="52">
        <f t="shared" si="0"/>
        <v>68.996626638437789</v>
      </c>
      <c r="L11" s="51">
        <v>0.5802512352800997</v>
      </c>
    </row>
    <row r="12" spans="2:12" x14ac:dyDescent="0.2">
      <c r="B12" s="49">
        <v>8</v>
      </c>
      <c r="C12" s="50" t="s">
        <v>46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62">
        <v>0</v>
      </c>
      <c r="J12" s="52">
        <v>0</v>
      </c>
      <c r="K12" s="52">
        <f t="shared" si="0"/>
        <v>0</v>
      </c>
      <c r="L12" s="51">
        <v>0</v>
      </c>
    </row>
    <row r="13" spans="2:12" x14ac:dyDescent="0.2">
      <c r="B13" s="49">
        <v>9</v>
      </c>
      <c r="C13" s="50" t="s">
        <v>47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62">
        <v>0</v>
      </c>
      <c r="J13" s="52">
        <v>0</v>
      </c>
      <c r="K13" s="52">
        <f t="shared" si="0"/>
        <v>0</v>
      </c>
      <c r="L13" s="51">
        <v>0</v>
      </c>
    </row>
    <row r="14" spans="2:12" x14ac:dyDescent="0.2">
      <c r="B14" s="49">
        <v>10</v>
      </c>
      <c r="C14" s="53" t="s">
        <v>48</v>
      </c>
      <c r="D14" s="51">
        <v>0.1155244588059</v>
      </c>
      <c r="E14" s="51">
        <v>0.34207194635420002</v>
      </c>
      <c r="F14" s="51">
        <v>8.334791975541501</v>
      </c>
      <c r="G14" s="51">
        <v>1.3029890451562012</v>
      </c>
      <c r="H14" s="51">
        <v>0</v>
      </c>
      <c r="I14" s="51">
        <v>0.1278</v>
      </c>
      <c r="J14" s="52">
        <v>0</v>
      </c>
      <c r="K14" s="52">
        <f t="shared" si="0"/>
        <v>10.223177425857802</v>
      </c>
      <c r="L14" s="51">
        <v>0.43788220154449997</v>
      </c>
    </row>
    <row r="15" spans="2:12" x14ac:dyDescent="0.2">
      <c r="B15" s="49">
        <v>11</v>
      </c>
      <c r="C15" s="53" t="s">
        <v>49</v>
      </c>
      <c r="D15" s="51">
        <v>185.01829989556884</v>
      </c>
      <c r="E15" s="51">
        <v>16.899465197860803</v>
      </c>
      <c r="F15" s="51">
        <v>93.671438973735675</v>
      </c>
      <c r="G15" s="51">
        <v>12.579424958733592</v>
      </c>
      <c r="H15" s="51">
        <v>0</v>
      </c>
      <c r="I15" s="51">
        <v>1.1408</v>
      </c>
      <c r="J15" s="52">
        <v>0</v>
      </c>
      <c r="K15" s="52">
        <f t="shared" si="0"/>
        <v>309.30942902589891</v>
      </c>
      <c r="L15" s="51">
        <v>2.3871287535854</v>
      </c>
    </row>
    <row r="16" spans="2:12" x14ac:dyDescent="0.2">
      <c r="B16" s="49">
        <v>12</v>
      </c>
      <c r="C16" s="53" t="s">
        <v>50</v>
      </c>
      <c r="D16" s="51">
        <v>60.670131288509815</v>
      </c>
      <c r="E16" s="51">
        <v>8.2417552166715033</v>
      </c>
      <c r="F16" s="51">
        <v>46.605236370038973</v>
      </c>
      <c r="G16" s="51">
        <v>5.2256015289104045</v>
      </c>
      <c r="H16" s="51">
        <v>0</v>
      </c>
      <c r="I16" s="51">
        <v>0.77249999999999985</v>
      </c>
      <c r="J16" s="52">
        <v>0</v>
      </c>
      <c r="K16" s="52">
        <f t="shared" si="0"/>
        <v>121.51522440413068</v>
      </c>
      <c r="L16" s="51">
        <v>1.4627941739845016</v>
      </c>
    </row>
    <row r="17" spans="2:12" x14ac:dyDescent="0.2">
      <c r="B17" s="49">
        <v>13</v>
      </c>
      <c r="C17" s="53" t="s">
        <v>51</v>
      </c>
      <c r="D17" s="51">
        <v>0.10163535954710003</v>
      </c>
      <c r="E17" s="51">
        <v>0.41197631280539998</v>
      </c>
      <c r="F17" s="51">
        <v>17.974790140864783</v>
      </c>
      <c r="G17" s="51">
        <v>1.1574654659959995</v>
      </c>
      <c r="H17" s="51">
        <v>0</v>
      </c>
      <c r="I17" s="51">
        <v>8.0799999999999997E-2</v>
      </c>
      <c r="J17" s="52">
        <v>0</v>
      </c>
      <c r="K17" s="52">
        <f t="shared" si="0"/>
        <v>19.726667279213284</v>
      </c>
      <c r="L17" s="51">
        <v>0.38421587318729966</v>
      </c>
    </row>
    <row r="18" spans="2:12" x14ac:dyDescent="0.2">
      <c r="B18" s="49">
        <v>14</v>
      </c>
      <c r="C18" s="53" t="s">
        <v>52</v>
      </c>
      <c r="D18" s="51">
        <v>0.15034379554779997</v>
      </c>
      <c r="E18" s="51">
        <v>0.23040052154750001</v>
      </c>
      <c r="F18" s="51">
        <v>8.948290613433997</v>
      </c>
      <c r="G18" s="51">
        <v>1.1702810653505</v>
      </c>
      <c r="H18" s="51">
        <v>0</v>
      </c>
      <c r="I18" s="51">
        <v>1.37E-2</v>
      </c>
      <c r="J18" s="52">
        <v>0</v>
      </c>
      <c r="K18" s="52">
        <f t="shared" si="0"/>
        <v>10.513015995879796</v>
      </c>
      <c r="L18" s="51">
        <v>5.6500502191099998E-2</v>
      </c>
    </row>
    <row r="19" spans="2:12" x14ac:dyDescent="0.2">
      <c r="B19" s="49">
        <v>15</v>
      </c>
      <c r="C19" s="53" t="s">
        <v>53</v>
      </c>
      <c r="D19" s="51">
        <v>2.8539370968681999</v>
      </c>
      <c r="E19" s="51">
        <v>0.58969080073880009</v>
      </c>
      <c r="F19" s="51">
        <v>30.423171771866386</v>
      </c>
      <c r="G19" s="51">
        <v>3.5770828578492977</v>
      </c>
      <c r="H19" s="51">
        <v>0</v>
      </c>
      <c r="I19" s="51">
        <v>2.9700000000000001E-2</v>
      </c>
      <c r="J19" s="52">
        <v>0</v>
      </c>
      <c r="K19" s="52">
        <f t="shared" si="0"/>
        <v>37.473582527322684</v>
      </c>
      <c r="L19" s="51">
        <v>0.48069789185930017</v>
      </c>
    </row>
    <row r="20" spans="2:12" x14ac:dyDescent="0.2">
      <c r="B20" s="49">
        <v>16</v>
      </c>
      <c r="C20" s="53" t="s">
        <v>54</v>
      </c>
      <c r="D20" s="51">
        <v>136.35185176166084</v>
      </c>
      <c r="E20" s="51">
        <v>34.188773231175425</v>
      </c>
      <c r="F20" s="51">
        <v>138.65142409415648</v>
      </c>
      <c r="G20" s="51">
        <v>13.763248494391723</v>
      </c>
      <c r="H20" s="51">
        <v>0</v>
      </c>
      <c r="I20" s="51">
        <v>3.6314000000000002</v>
      </c>
      <c r="J20" s="52">
        <v>0</v>
      </c>
      <c r="K20" s="52">
        <f t="shared" si="0"/>
        <v>326.58669758138444</v>
      </c>
      <c r="L20" s="51">
        <v>4.4277279958299944</v>
      </c>
    </row>
    <row r="21" spans="2:12" x14ac:dyDescent="0.2">
      <c r="B21" s="49">
        <v>17</v>
      </c>
      <c r="C21" s="53" t="s">
        <v>55</v>
      </c>
      <c r="D21" s="51">
        <v>40.074223685156809</v>
      </c>
      <c r="E21" s="51">
        <v>2.6853642378686997</v>
      </c>
      <c r="F21" s="51">
        <v>38.30388746881863</v>
      </c>
      <c r="G21" s="51">
        <v>5.6408667419720055</v>
      </c>
      <c r="H21" s="51">
        <v>0</v>
      </c>
      <c r="I21" s="51">
        <v>0.76419999999999999</v>
      </c>
      <c r="J21" s="52">
        <v>0</v>
      </c>
      <c r="K21" s="52">
        <f t="shared" si="0"/>
        <v>87.468542133816143</v>
      </c>
      <c r="L21" s="51">
        <v>0.84564341914300056</v>
      </c>
    </row>
    <row r="22" spans="2:12" x14ac:dyDescent="0.2">
      <c r="B22" s="49">
        <v>18</v>
      </c>
      <c r="C22" s="50" t="s">
        <v>56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62">
        <v>0</v>
      </c>
      <c r="J22" s="52">
        <v>0</v>
      </c>
      <c r="K22" s="52">
        <f t="shared" si="0"/>
        <v>0</v>
      </c>
      <c r="L22" s="51">
        <v>0</v>
      </c>
    </row>
    <row r="23" spans="2:12" x14ac:dyDescent="0.2">
      <c r="B23" s="49">
        <v>19</v>
      </c>
      <c r="C23" s="53" t="s">
        <v>57</v>
      </c>
      <c r="D23" s="51">
        <v>15.037315867180812</v>
      </c>
      <c r="E23" s="51">
        <v>15.744813936529102</v>
      </c>
      <c r="F23" s="51">
        <v>87.532899037148411</v>
      </c>
      <c r="G23" s="51">
        <v>14.615979752852033</v>
      </c>
      <c r="H23" s="51">
        <v>0</v>
      </c>
      <c r="I23" s="51">
        <v>2.0131999999999999</v>
      </c>
      <c r="J23" s="52">
        <v>0</v>
      </c>
      <c r="K23" s="52">
        <f t="shared" si="0"/>
        <v>134.94420859371039</v>
      </c>
      <c r="L23" s="51">
        <v>1.284673610424204</v>
      </c>
    </row>
    <row r="24" spans="2:12" x14ac:dyDescent="0.2">
      <c r="B24" s="49">
        <v>20</v>
      </c>
      <c r="C24" s="53" t="s">
        <v>58</v>
      </c>
      <c r="D24" s="51">
        <v>575.15958295103781</v>
      </c>
      <c r="E24" s="51">
        <v>171.71583700935776</v>
      </c>
      <c r="F24" s="51">
        <v>803.89613150242997</v>
      </c>
      <c r="G24" s="51">
        <v>68.436995789218273</v>
      </c>
      <c r="H24" s="51">
        <v>0</v>
      </c>
      <c r="I24" s="51">
        <v>66.461619358758952</v>
      </c>
      <c r="J24" s="52">
        <v>0</v>
      </c>
      <c r="K24" s="52">
        <f t="shared" si="0"/>
        <v>1685.6701666108029</v>
      </c>
      <c r="L24" s="51">
        <v>15.063495298366883</v>
      </c>
    </row>
    <row r="25" spans="2:12" x14ac:dyDescent="0.2">
      <c r="B25" s="49">
        <v>21</v>
      </c>
      <c r="C25" s="50" t="s">
        <v>59</v>
      </c>
      <c r="D25" s="51">
        <v>2.6324138699999997E-4</v>
      </c>
      <c r="E25" s="51">
        <v>1.925000645E-4</v>
      </c>
      <c r="F25" s="51">
        <v>0.42021416086589991</v>
      </c>
      <c r="G25" s="51">
        <v>8.3624385773999999E-2</v>
      </c>
      <c r="H25" s="51">
        <v>0</v>
      </c>
      <c r="I25" s="62">
        <v>0</v>
      </c>
      <c r="J25" s="52">
        <v>0</v>
      </c>
      <c r="K25" s="52">
        <f t="shared" si="0"/>
        <v>0.50429428809139987</v>
      </c>
      <c r="L25" s="51">
        <v>1.7459107414999999E-3</v>
      </c>
    </row>
    <row r="26" spans="2:12" x14ac:dyDescent="0.2">
      <c r="B26" s="49">
        <v>22</v>
      </c>
      <c r="C26" s="53" t="s">
        <v>60</v>
      </c>
      <c r="D26" s="51">
        <v>2.3754081193399997E-2</v>
      </c>
      <c r="E26" s="51">
        <v>4.1800112903000002E-3</v>
      </c>
      <c r="F26" s="51">
        <v>0.90149866799099954</v>
      </c>
      <c r="G26" s="51">
        <v>9.1847366124999993E-3</v>
      </c>
      <c r="H26" s="51">
        <v>0</v>
      </c>
      <c r="I26" s="51">
        <v>0.39860000000000001</v>
      </c>
      <c r="J26" s="52">
        <v>0</v>
      </c>
      <c r="K26" s="52">
        <f t="shared" si="0"/>
        <v>1.3372174970871995</v>
      </c>
      <c r="L26" s="51">
        <v>2.0033936902199997E-2</v>
      </c>
    </row>
    <row r="27" spans="2:12" x14ac:dyDescent="0.2">
      <c r="B27" s="49">
        <v>23</v>
      </c>
      <c r="C27" s="50" t="s">
        <v>61</v>
      </c>
      <c r="D27" s="51">
        <v>0</v>
      </c>
      <c r="E27" s="51">
        <v>0</v>
      </c>
      <c r="F27" s="51">
        <v>9.857548387E-4</v>
      </c>
      <c r="G27" s="51">
        <v>0</v>
      </c>
      <c r="H27" s="51">
        <v>0</v>
      </c>
      <c r="I27" s="62">
        <v>0</v>
      </c>
      <c r="J27" s="52">
        <v>0</v>
      </c>
      <c r="K27" s="52">
        <f t="shared" si="0"/>
        <v>9.857548387E-4</v>
      </c>
      <c r="L27" s="51">
        <v>4.2406176449999999E-3</v>
      </c>
    </row>
    <row r="28" spans="2:12" x14ac:dyDescent="0.2">
      <c r="B28" s="49">
        <v>24</v>
      </c>
      <c r="C28" s="50" t="s">
        <v>62</v>
      </c>
      <c r="D28" s="51">
        <v>0.21339795251570004</v>
      </c>
      <c r="E28" s="51">
        <v>2.2821207740999997E-3</v>
      </c>
      <c r="F28" s="51">
        <v>2.5264954528947001</v>
      </c>
      <c r="G28" s="51">
        <v>5.5315243806300006E-2</v>
      </c>
      <c r="H28" s="51">
        <v>0</v>
      </c>
      <c r="I28" s="51">
        <v>0.1694</v>
      </c>
      <c r="J28" s="52">
        <v>0</v>
      </c>
      <c r="K28" s="52">
        <f t="shared" si="0"/>
        <v>2.9668907699907998</v>
      </c>
      <c r="L28" s="51">
        <v>2.3821529967500001E-2</v>
      </c>
    </row>
    <row r="29" spans="2:12" x14ac:dyDescent="0.2">
      <c r="B29" s="49">
        <v>25</v>
      </c>
      <c r="C29" s="53" t="s">
        <v>63</v>
      </c>
      <c r="D29" s="51">
        <v>46.644374696279286</v>
      </c>
      <c r="E29" s="51">
        <v>7.2500546241820008</v>
      </c>
      <c r="F29" s="51">
        <v>179.32621821658287</v>
      </c>
      <c r="G29" s="51">
        <v>14.293947638702996</v>
      </c>
      <c r="H29" s="51">
        <v>0</v>
      </c>
      <c r="I29" s="51">
        <v>3.6724000000000001</v>
      </c>
      <c r="J29" s="52">
        <v>0</v>
      </c>
      <c r="K29" s="52">
        <f t="shared" si="0"/>
        <v>251.18699517574717</v>
      </c>
      <c r="L29" s="51">
        <v>2.118868896520004</v>
      </c>
    </row>
    <row r="30" spans="2:12" x14ac:dyDescent="0.2">
      <c r="B30" s="49">
        <v>26</v>
      </c>
      <c r="C30" s="53" t="s">
        <v>64</v>
      </c>
      <c r="D30" s="51">
        <v>16.894178980662605</v>
      </c>
      <c r="E30" s="51">
        <v>2.6269882407960985</v>
      </c>
      <c r="F30" s="51">
        <v>34.225208156142699</v>
      </c>
      <c r="G30" s="51">
        <v>7.0069530533147013</v>
      </c>
      <c r="H30" s="51">
        <v>0</v>
      </c>
      <c r="I30" s="51">
        <v>0.90849999999999997</v>
      </c>
      <c r="J30" s="52">
        <v>0</v>
      </c>
      <c r="K30" s="52">
        <f t="shared" si="0"/>
        <v>61.661828430916103</v>
      </c>
      <c r="L30" s="51">
        <v>0.77007732169459964</v>
      </c>
    </row>
    <row r="31" spans="2:12" x14ac:dyDescent="0.2">
      <c r="B31" s="49">
        <v>27</v>
      </c>
      <c r="C31" s="53" t="s">
        <v>15</v>
      </c>
      <c r="D31" s="51">
        <v>1.4047120935400002E-2</v>
      </c>
      <c r="E31" s="51">
        <v>0</v>
      </c>
      <c r="F31" s="51">
        <v>2.0748684213811002</v>
      </c>
      <c r="G31" s="51">
        <v>3.0570423515799996E-2</v>
      </c>
      <c r="H31" s="51">
        <v>0</v>
      </c>
      <c r="I31" s="51">
        <v>1.5277000000000001</v>
      </c>
      <c r="J31" s="52">
        <v>0</v>
      </c>
      <c r="K31" s="52">
        <f t="shared" si="0"/>
        <v>3.6471859658323007</v>
      </c>
      <c r="L31" s="51">
        <v>8.5692844225300005E-2</v>
      </c>
    </row>
    <row r="32" spans="2:12" x14ac:dyDescent="0.2">
      <c r="B32" s="49">
        <v>28</v>
      </c>
      <c r="C32" s="53" t="s">
        <v>65</v>
      </c>
      <c r="D32" s="51">
        <v>4.5228611451299992E-2</v>
      </c>
      <c r="E32" s="51">
        <v>1.8758651934000002E-3</v>
      </c>
      <c r="F32" s="51">
        <v>0.89242036157169979</v>
      </c>
      <c r="G32" s="51">
        <v>4.1054129031299999E-2</v>
      </c>
      <c r="H32" s="51">
        <v>0</v>
      </c>
      <c r="I32" s="62">
        <v>0</v>
      </c>
      <c r="J32" s="52">
        <v>0</v>
      </c>
      <c r="K32" s="52">
        <f t="shared" si="0"/>
        <v>0.98057896724769977</v>
      </c>
      <c r="L32" s="51">
        <v>3.6297142096199997E-2</v>
      </c>
    </row>
    <row r="33" spans="2:13" x14ac:dyDescent="0.2">
      <c r="B33" s="49">
        <v>29</v>
      </c>
      <c r="C33" s="53" t="s">
        <v>66</v>
      </c>
      <c r="D33" s="51">
        <v>2.7614408101258001</v>
      </c>
      <c r="E33" s="51">
        <v>5.4257505589294013</v>
      </c>
      <c r="F33" s="51">
        <v>28.094193230775097</v>
      </c>
      <c r="G33" s="51">
        <v>2.9095853752073948</v>
      </c>
      <c r="H33" s="51">
        <v>0</v>
      </c>
      <c r="I33" s="51">
        <v>0.3049</v>
      </c>
      <c r="J33" s="52">
        <v>0</v>
      </c>
      <c r="K33" s="52">
        <f t="shared" si="0"/>
        <v>39.495869975037692</v>
      </c>
      <c r="L33" s="51">
        <v>1.2246307956323004</v>
      </c>
    </row>
    <row r="34" spans="2:13" x14ac:dyDescent="0.2">
      <c r="B34" s="49">
        <v>30</v>
      </c>
      <c r="C34" s="53" t="s">
        <v>67</v>
      </c>
      <c r="D34" s="51">
        <v>6.8736128871197959</v>
      </c>
      <c r="E34" s="51">
        <v>1.5056293203486006</v>
      </c>
      <c r="F34" s="51">
        <v>53.698718770090167</v>
      </c>
      <c r="G34" s="51">
        <v>6.0372758701506015</v>
      </c>
      <c r="H34" s="51">
        <v>0</v>
      </c>
      <c r="I34" s="51">
        <v>1.6273</v>
      </c>
      <c r="J34" s="52">
        <v>0</v>
      </c>
      <c r="K34" s="52">
        <f t="shared" si="0"/>
        <v>69.742536847709161</v>
      </c>
      <c r="L34" s="51">
        <v>1.4018556712733983</v>
      </c>
    </row>
    <row r="35" spans="2:13" x14ac:dyDescent="0.2">
      <c r="B35" s="49">
        <v>31</v>
      </c>
      <c r="C35" s="50" t="s">
        <v>68</v>
      </c>
      <c r="D35" s="51">
        <v>0.36570253019339999</v>
      </c>
      <c r="E35" s="51">
        <v>0.34440469729020001</v>
      </c>
      <c r="F35" s="51">
        <v>1.0721935721221998</v>
      </c>
      <c r="G35" s="51">
        <v>0.1750211434184</v>
      </c>
      <c r="H35" s="51">
        <v>0</v>
      </c>
      <c r="I35" s="62">
        <v>0</v>
      </c>
      <c r="J35" s="52">
        <v>0</v>
      </c>
      <c r="K35" s="52">
        <f t="shared" si="0"/>
        <v>1.9573219430241997</v>
      </c>
      <c r="L35" s="51">
        <v>9.5363852612300001E-2</v>
      </c>
    </row>
    <row r="36" spans="2:13" x14ac:dyDescent="0.2">
      <c r="B36" s="49">
        <v>32</v>
      </c>
      <c r="C36" s="53" t="s">
        <v>69</v>
      </c>
      <c r="D36" s="51">
        <v>15.738632340791014</v>
      </c>
      <c r="E36" s="51">
        <v>21.966907473666705</v>
      </c>
      <c r="F36" s="51">
        <v>77.884928946039096</v>
      </c>
      <c r="G36" s="51">
        <v>11.417426137441232</v>
      </c>
      <c r="H36" s="51">
        <v>0</v>
      </c>
      <c r="I36" s="51">
        <v>2.9745999999999997</v>
      </c>
      <c r="J36" s="52">
        <v>0</v>
      </c>
      <c r="K36" s="52">
        <f t="shared" si="0"/>
        <v>129.98249489793807</v>
      </c>
      <c r="L36" s="51">
        <v>4.5648583119450521</v>
      </c>
    </row>
    <row r="37" spans="2:13" x14ac:dyDescent="0.2">
      <c r="B37" s="49">
        <v>33</v>
      </c>
      <c r="C37" s="53" t="s">
        <v>114</v>
      </c>
      <c r="D37" s="51">
        <v>749.38239888191674</v>
      </c>
      <c r="E37" s="51">
        <v>11.090550453269984</v>
      </c>
      <c r="F37" s="51">
        <v>94.399751661950177</v>
      </c>
      <c r="G37" s="51">
        <v>9.4186760673320471</v>
      </c>
      <c r="H37" s="51">
        <v>0</v>
      </c>
      <c r="I37" s="51">
        <v>1.0681</v>
      </c>
      <c r="J37" s="52">
        <v>0</v>
      </c>
      <c r="K37" s="52">
        <f t="shared" si="0"/>
        <v>865.35947706446893</v>
      </c>
      <c r="L37" s="51">
        <v>3.0695326642198979</v>
      </c>
    </row>
    <row r="38" spans="2:13" x14ac:dyDescent="0.2">
      <c r="B38" s="49">
        <v>34</v>
      </c>
      <c r="C38" s="53" t="s">
        <v>70</v>
      </c>
      <c r="D38" s="51">
        <v>0.28354134145099996</v>
      </c>
      <c r="E38" s="51">
        <v>0.29823426706380007</v>
      </c>
      <c r="F38" s="51">
        <v>4.4007339438774062</v>
      </c>
      <c r="G38" s="51">
        <v>1.4998582398674001</v>
      </c>
      <c r="H38" s="51">
        <v>0</v>
      </c>
      <c r="I38" s="51">
        <v>6.4399999999999999E-2</v>
      </c>
      <c r="J38" s="52">
        <v>0</v>
      </c>
      <c r="K38" s="52">
        <f t="shared" si="0"/>
        <v>6.5467677922596064</v>
      </c>
      <c r="L38" s="51">
        <v>1.5766403870100001E-2</v>
      </c>
    </row>
    <row r="39" spans="2:13" x14ac:dyDescent="0.2">
      <c r="B39" s="49">
        <v>35</v>
      </c>
      <c r="C39" s="53" t="s">
        <v>71</v>
      </c>
      <c r="D39" s="51">
        <v>21.716904416074392</v>
      </c>
      <c r="E39" s="51">
        <v>19.98627944849158</v>
      </c>
      <c r="F39" s="51">
        <v>179.51847162965782</v>
      </c>
      <c r="G39" s="51">
        <v>21.380313670041243</v>
      </c>
      <c r="H39" s="51">
        <v>0</v>
      </c>
      <c r="I39" s="51">
        <v>1.9880000000000002</v>
      </c>
      <c r="J39" s="52">
        <v>0</v>
      </c>
      <c r="K39" s="52">
        <f t="shared" si="0"/>
        <v>244.58996916426503</v>
      </c>
      <c r="L39" s="51">
        <v>2.4369097400132014</v>
      </c>
    </row>
    <row r="40" spans="2:13" x14ac:dyDescent="0.2">
      <c r="B40" s="49">
        <v>36</v>
      </c>
      <c r="C40" s="53" t="s">
        <v>72</v>
      </c>
      <c r="D40" s="51">
        <v>6.8160633549986009</v>
      </c>
      <c r="E40" s="51">
        <v>2.1911631200624999</v>
      </c>
      <c r="F40" s="51">
        <v>13.91647616225819</v>
      </c>
      <c r="G40" s="51">
        <v>0.93211727996190008</v>
      </c>
      <c r="H40" s="51">
        <v>0</v>
      </c>
      <c r="I40" s="62">
        <v>0</v>
      </c>
      <c r="J40" s="52">
        <v>0</v>
      </c>
      <c r="K40" s="52">
        <f t="shared" si="0"/>
        <v>23.855819917281192</v>
      </c>
      <c r="L40" s="51">
        <v>0.46013172973649974</v>
      </c>
    </row>
    <row r="41" spans="2:13" x14ac:dyDescent="0.2">
      <c r="B41" s="49">
        <v>37</v>
      </c>
      <c r="C41" s="53" t="s">
        <v>73</v>
      </c>
      <c r="D41" s="51">
        <v>34.454092305310496</v>
      </c>
      <c r="E41" s="51">
        <v>13.231058431984495</v>
      </c>
      <c r="F41" s="51">
        <v>115.85319150264549</v>
      </c>
      <c r="G41" s="51">
        <v>16.638731796854998</v>
      </c>
      <c r="H41" s="51">
        <v>0</v>
      </c>
      <c r="I41" s="51">
        <v>5.7226999999999997</v>
      </c>
      <c r="J41" s="52">
        <v>0</v>
      </c>
      <c r="K41" s="52">
        <f t="shared" si="0"/>
        <v>185.89977403679549</v>
      </c>
      <c r="L41" s="51">
        <v>4.0285421537616051</v>
      </c>
    </row>
    <row r="42" spans="2:13" s="58" customFormat="1" ht="15" x14ac:dyDescent="0.2">
      <c r="B42" s="48" t="s">
        <v>11</v>
      </c>
      <c r="C42" s="54"/>
      <c r="D42" s="55">
        <f t="shared" ref="D42:L42" si="1">SUM(D5:D41)</f>
        <v>1966.7842952128867</v>
      </c>
      <c r="E42" s="56">
        <f>SUM(E5:E41)</f>
        <v>351.79610408707424</v>
      </c>
      <c r="F42" s="56">
        <f t="shared" si="1"/>
        <v>2190.977227431712</v>
      </c>
      <c r="G42" s="56">
        <f>SUM(G5:G41)</f>
        <v>239.5971594328326</v>
      </c>
      <c r="H42" s="57">
        <f t="shared" si="1"/>
        <v>0</v>
      </c>
      <c r="I42" s="57">
        <f t="shared" si="1"/>
        <v>98.151119358758962</v>
      </c>
      <c r="J42" s="57">
        <f t="shared" si="1"/>
        <v>0</v>
      </c>
      <c r="K42" s="57">
        <f t="shared" si="1"/>
        <v>4847.3059055232652</v>
      </c>
      <c r="L42" s="57">
        <f t="shared" si="1"/>
        <v>50.394441472299341</v>
      </c>
      <c r="M42" s="63"/>
    </row>
    <row r="43" spans="2:13" x14ac:dyDescent="0.2">
      <c r="B43" s="47" t="s">
        <v>89</v>
      </c>
      <c r="K43" s="61"/>
    </row>
    <row r="44" spans="2:13" x14ac:dyDescent="0.2">
      <c r="K44" s="59"/>
      <c r="L44" s="59"/>
      <c r="M44" s="61"/>
    </row>
    <row r="45" spans="2:13" s="59" customFormat="1" x14ac:dyDescent="0.2"/>
    <row r="46" spans="2:13" s="59" customFormat="1" x14ac:dyDescent="0.2"/>
    <row r="47" spans="2:13" s="59" customFormat="1" x14ac:dyDescent="0.2"/>
    <row r="48" spans="2:13" x14ac:dyDescent="0.2">
      <c r="I48" s="59"/>
    </row>
    <row r="49" spans="9:9" x14ac:dyDescent="0.2">
      <c r="I49" s="59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2020-09-08T13:24:25Z</dcterms:modified>
</cp:coreProperties>
</file>